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60" windowWidth="18000" windowHeight="10905"/>
  </bookViews>
  <sheets>
    <sheet name="印字用" sheetId="1" r:id="rId1"/>
    <sheet name="集計" sheetId="2" r:id="rId2"/>
    <sheet name="分析２" sheetId="3" r:id="rId3"/>
  </sheets>
  <externalReferences>
    <externalReference r:id="rId4"/>
  </externalReferences>
  <definedNames>
    <definedName name="_xlnm._FilterDatabase" localSheetId="0" hidden="1">印字用!$A$1:$AS$498</definedName>
    <definedName name="_xlnm.Print_Area" localSheetId="1">集計!$A$1:$J$80</definedName>
    <definedName name="_xlnm.Print_Area" localSheetId="2">分析２!$G$1:$AA$19</definedName>
    <definedName name="_xlnm.Print_Titles" localSheetId="0">印字用!$1:$2</definedName>
  </definedNames>
  <calcPr calcId="125725"/>
</workbook>
</file>

<file path=xl/calcChain.xml><?xml version="1.0" encoding="utf-8"?>
<calcChain xmlns="http://schemas.openxmlformats.org/spreadsheetml/2006/main">
  <c r="D30" i="3"/>
  <c r="D29"/>
  <c r="D28"/>
  <c r="D27"/>
  <c r="D26"/>
  <c r="D25"/>
  <c r="D24"/>
  <c r="D23"/>
  <c r="D22"/>
  <c r="D21"/>
  <c r="D20"/>
  <c r="D19"/>
  <c r="D18"/>
  <c r="D17"/>
  <c r="D16"/>
  <c r="D15"/>
  <c r="D14"/>
  <c r="D13"/>
  <c r="D12"/>
  <c r="D11"/>
  <c r="D10"/>
  <c r="D9"/>
  <c r="D8"/>
  <c r="D7"/>
  <c r="D6"/>
  <c r="D5"/>
  <c r="D4"/>
  <c r="D3"/>
  <c r="D2"/>
  <c r="D1"/>
  <c r="B4" i="2"/>
  <c r="B5"/>
  <c r="B6"/>
  <c r="B7"/>
  <c r="B8"/>
  <c r="B9"/>
  <c r="B10"/>
  <c r="B11"/>
  <c r="B12" s="1"/>
  <c r="B13" s="1"/>
  <c r="E18"/>
  <c r="B19"/>
  <c r="A18" s="1"/>
  <c r="C19"/>
  <c r="E19"/>
  <c r="E20"/>
  <c r="E21"/>
  <c r="E22"/>
  <c r="E23"/>
  <c r="E24"/>
  <c r="E25"/>
  <c r="E27" s="1"/>
  <c r="B34"/>
  <c r="G39"/>
  <c r="G48" s="1"/>
  <c r="B40"/>
  <c r="F40"/>
  <c r="C52"/>
  <c r="C53"/>
  <c r="I38" s="1"/>
  <c r="I48" s="1"/>
  <c r="C54"/>
  <c r="C39" s="1"/>
  <c r="J39" s="1"/>
  <c r="C55"/>
  <c r="C38" s="1"/>
  <c r="J38" s="1"/>
  <c r="C56"/>
  <c r="C40" s="1"/>
  <c r="C57"/>
  <c r="C34" s="1"/>
  <c r="C58"/>
  <c r="C59"/>
  <c r="C76" s="1"/>
  <c r="C60"/>
  <c r="B35" s="1"/>
  <c r="C61"/>
  <c r="B36" s="1"/>
  <c r="J36" s="1"/>
  <c r="C62"/>
  <c r="C63"/>
  <c r="C64"/>
  <c r="F35" s="1"/>
  <c r="F48" s="1"/>
  <c r="C65"/>
  <c r="D34" s="1"/>
  <c r="C66"/>
  <c r="D35" s="1"/>
  <c r="C67"/>
  <c r="D43" s="1"/>
  <c r="J43" s="1"/>
  <c r="C68"/>
  <c r="D44" s="1"/>
  <c r="J44" s="1"/>
  <c r="C69"/>
  <c r="D47" s="1"/>
  <c r="J47" s="1"/>
  <c r="C70"/>
  <c r="D42" s="1"/>
  <c r="J42" s="1"/>
  <c r="C71"/>
  <c r="H34" s="1"/>
  <c r="H48" s="1"/>
  <c r="C72"/>
  <c r="E36" s="1"/>
  <c r="C73"/>
  <c r="E37" s="1"/>
  <c r="J37" s="1"/>
  <c r="C74"/>
  <c r="E45" s="1"/>
  <c r="J45" s="1"/>
  <c r="C75"/>
  <c r="E46" s="1"/>
  <c r="J46" s="1"/>
  <c r="I474" i="1"/>
  <c r="G474"/>
  <c r="F474"/>
  <c r="A474"/>
  <c r="I473"/>
  <c r="G473"/>
  <c r="F473"/>
  <c r="A473"/>
  <c r="I472"/>
  <c r="G472"/>
  <c r="F472"/>
  <c r="A472"/>
  <c r="I471"/>
  <c r="G471"/>
  <c r="F471"/>
  <c r="A471"/>
  <c r="I470"/>
  <c r="G470"/>
  <c r="F470"/>
  <c r="A470"/>
  <c r="I469"/>
  <c r="G469"/>
  <c r="F469"/>
  <c r="A469"/>
  <c r="I468"/>
  <c r="G468"/>
  <c r="F468"/>
  <c r="A468"/>
  <c r="I467"/>
  <c r="G467"/>
  <c r="F467"/>
  <c r="A467"/>
  <c r="I466"/>
  <c r="G466"/>
  <c r="F466"/>
  <c r="A466"/>
  <c r="I465"/>
  <c r="G465"/>
  <c r="F465"/>
  <c r="A465"/>
  <c r="I464"/>
  <c r="G464"/>
  <c r="F464"/>
  <c r="A464"/>
  <c r="I463"/>
  <c r="G463"/>
  <c r="F463"/>
  <c r="A463"/>
  <c r="I462"/>
  <c r="G462"/>
  <c r="F462"/>
  <c r="A462"/>
  <c r="I461"/>
  <c r="G461"/>
  <c r="F461"/>
  <c r="A461"/>
  <c r="I460"/>
  <c r="G460"/>
  <c r="F460"/>
  <c r="A460"/>
  <c r="I459"/>
  <c r="G459"/>
  <c r="F459"/>
  <c r="A459"/>
  <c r="I458"/>
  <c r="G458"/>
  <c r="F458"/>
  <c r="A458"/>
  <c r="I457"/>
  <c r="G457"/>
  <c r="F457"/>
  <c r="A457"/>
  <c r="I456"/>
  <c r="G456"/>
  <c r="F456"/>
  <c r="A456"/>
  <c r="I455"/>
  <c r="G455"/>
  <c r="F455"/>
  <c r="A455"/>
  <c r="I454"/>
  <c r="G454"/>
  <c r="F454"/>
  <c r="A454"/>
  <c r="I453"/>
  <c r="G453"/>
  <c r="F453"/>
  <c r="A453"/>
  <c r="I452"/>
  <c r="G452"/>
  <c r="F452"/>
  <c r="A452"/>
  <c r="I451"/>
  <c r="G451"/>
  <c r="F451"/>
  <c r="A451"/>
  <c r="I450"/>
  <c r="G450"/>
  <c r="F450"/>
  <c r="A450"/>
  <c r="I449"/>
  <c r="G449"/>
  <c r="F449"/>
  <c r="A449"/>
  <c r="I448"/>
  <c r="G448"/>
  <c r="F448"/>
  <c r="A448"/>
  <c r="I447"/>
  <c r="G447"/>
  <c r="F447"/>
  <c r="A447"/>
  <c r="I446"/>
  <c r="G446"/>
  <c r="F446"/>
  <c r="A446"/>
  <c r="I445"/>
  <c r="G445"/>
  <c r="F445"/>
  <c r="A445"/>
  <c r="I444"/>
  <c r="G444"/>
  <c r="F444"/>
  <c r="A444"/>
  <c r="I443"/>
  <c r="G443"/>
  <c r="F443"/>
  <c r="A443"/>
  <c r="I442"/>
  <c r="G442"/>
  <c r="F442"/>
  <c r="A442"/>
  <c r="I441"/>
  <c r="G441"/>
  <c r="F441"/>
  <c r="A441"/>
  <c r="I440"/>
  <c r="G440"/>
  <c r="F440"/>
  <c r="A440"/>
  <c r="I439"/>
  <c r="G439"/>
  <c r="F439"/>
  <c r="A439"/>
  <c r="I438"/>
  <c r="G438"/>
  <c r="F438"/>
  <c r="A438"/>
  <c r="I437"/>
  <c r="G437"/>
  <c r="F437"/>
  <c r="A437"/>
  <c r="I436"/>
  <c r="G436"/>
  <c r="F436"/>
  <c r="A436"/>
  <c r="I435"/>
  <c r="G435"/>
  <c r="F435"/>
  <c r="A435"/>
  <c r="I434"/>
  <c r="G434"/>
  <c r="F434"/>
  <c r="A434"/>
  <c r="I433"/>
  <c r="G433"/>
  <c r="F433"/>
  <c r="A433"/>
  <c r="I432"/>
  <c r="G432"/>
  <c r="F432"/>
  <c r="A432"/>
  <c r="I431"/>
  <c r="G431"/>
  <c r="F431"/>
  <c r="A431"/>
  <c r="I430"/>
  <c r="G430"/>
  <c r="F430"/>
  <c r="A430"/>
  <c r="I429"/>
  <c r="G429"/>
  <c r="F429"/>
  <c r="A429"/>
  <c r="I428"/>
  <c r="G428"/>
  <c r="F428"/>
  <c r="A428"/>
  <c r="I427"/>
  <c r="G427"/>
  <c r="F427"/>
  <c r="A427"/>
  <c r="I426"/>
  <c r="G426"/>
  <c r="F426"/>
  <c r="A426"/>
  <c r="I425"/>
  <c r="G425"/>
  <c r="F425"/>
  <c r="A425"/>
  <c r="I424"/>
  <c r="G424"/>
  <c r="F424"/>
  <c r="A424"/>
  <c r="I423"/>
  <c r="G423"/>
  <c r="F423"/>
  <c r="A423"/>
  <c r="I422"/>
  <c r="G422"/>
  <c r="F422"/>
  <c r="A422"/>
  <c r="I421"/>
  <c r="G421"/>
  <c r="F421"/>
  <c r="A421"/>
  <c r="I420"/>
  <c r="G420"/>
  <c r="F420"/>
  <c r="A420"/>
  <c r="I419"/>
  <c r="G419"/>
  <c r="F419"/>
  <c r="A419"/>
  <c r="I418"/>
  <c r="G418"/>
  <c r="F418"/>
  <c r="A418"/>
  <c r="I417"/>
  <c r="G417"/>
  <c r="F417"/>
  <c r="A417"/>
  <c r="I416"/>
  <c r="G416"/>
  <c r="F416"/>
  <c r="A416"/>
  <c r="I415"/>
  <c r="G415"/>
  <c r="F415"/>
  <c r="A415"/>
  <c r="I414"/>
  <c r="G414"/>
  <c r="F414"/>
  <c r="A414"/>
  <c r="I413"/>
  <c r="G413"/>
  <c r="F413"/>
  <c r="A413"/>
  <c r="I412"/>
  <c r="G412"/>
  <c r="F412"/>
  <c r="A412"/>
  <c r="I411"/>
  <c r="G411"/>
  <c r="F411"/>
  <c r="A411"/>
  <c r="I410"/>
  <c r="G410"/>
  <c r="F410"/>
  <c r="A410"/>
  <c r="I409"/>
  <c r="G409"/>
  <c r="F409"/>
  <c r="A409"/>
  <c r="I408"/>
  <c r="G408"/>
  <c r="F408"/>
  <c r="A408"/>
  <c r="I407"/>
  <c r="G407"/>
  <c r="F407"/>
  <c r="A407"/>
  <c r="I406"/>
  <c r="G406"/>
  <c r="F406"/>
  <c r="A406"/>
  <c r="I405"/>
  <c r="G405"/>
  <c r="F405"/>
  <c r="A405"/>
  <c r="I404"/>
  <c r="G404"/>
  <c r="F404"/>
  <c r="A404"/>
  <c r="I403"/>
  <c r="G403"/>
  <c r="F403"/>
  <c r="A403"/>
  <c r="I402"/>
  <c r="G402"/>
  <c r="F402"/>
  <c r="A402"/>
  <c r="I401"/>
  <c r="G401"/>
  <c r="F401"/>
  <c r="A401"/>
  <c r="I400"/>
  <c r="G400"/>
  <c r="F400"/>
  <c r="A400"/>
  <c r="I399"/>
  <c r="G399"/>
  <c r="F399"/>
  <c r="A399"/>
  <c r="I398"/>
  <c r="G398"/>
  <c r="F398"/>
  <c r="A398"/>
  <c r="I397"/>
  <c r="G397"/>
  <c r="F397"/>
  <c r="A397"/>
  <c r="I396"/>
  <c r="G396"/>
  <c r="F396"/>
  <c r="A396"/>
  <c r="I395"/>
  <c r="G395"/>
  <c r="F395"/>
  <c r="A395"/>
  <c r="I394"/>
  <c r="G394"/>
  <c r="F394"/>
  <c r="A394"/>
  <c r="I393"/>
  <c r="G393"/>
  <c r="F393"/>
  <c r="A393"/>
  <c r="I392"/>
  <c r="G392"/>
  <c r="F392"/>
  <c r="A392"/>
  <c r="I391"/>
  <c r="G391"/>
  <c r="F391"/>
  <c r="A391"/>
  <c r="I390"/>
  <c r="G390"/>
  <c r="F390"/>
  <c r="A390"/>
  <c r="I389"/>
  <c r="G389"/>
  <c r="F389"/>
  <c r="A389"/>
  <c r="I388"/>
  <c r="G388"/>
  <c r="F388"/>
  <c r="A388"/>
  <c r="I387"/>
  <c r="G387"/>
  <c r="F387"/>
  <c r="A387"/>
  <c r="I386"/>
  <c r="G386"/>
  <c r="F386"/>
  <c r="A386"/>
  <c r="I385"/>
  <c r="G385"/>
  <c r="F385"/>
  <c r="A385"/>
  <c r="I384"/>
  <c r="G384"/>
  <c r="F384"/>
  <c r="A384"/>
  <c r="I383"/>
  <c r="G383"/>
  <c r="F383"/>
  <c r="A383"/>
  <c r="I382"/>
  <c r="G382"/>
  <c r="F382"/>
  <c r="A382"/>
  <c r="I381"/>
  <c r="G381"/>
  <c r="F381"/>
  <c r="A381"/>
  <c r="I380"/>
  <c r="G380"/>
  <c r="F380"/>
  <c r="A380"/>
  <c r="I379"/>
  <c r="G379"/>
  <c r="F379"/>
  <c r="A379"/>
  <c r="I378"/>
  <c r="G378"/>
  <c r="F378"/>
  <c r="A378"/>
  <c r="I377"/>
  <c r="G377"/>
  <c r="F377"/>
  <c r="A377"/>
  <c r="I376"/>
  <c r="G376"/>
  <c r="F376"/>
  <c r="A376"/>
  <c r="I375"/>
  <c r="G375"/>
  <c r="F375"/>
  <c r="A375"/>
  <c r="I374"/>
  <c r="G374"/>
  <c r="F374"/>
  <c r="A374"/>
  <c r="I373"/>
  <c r="G373"/>
  <c r="F373"/>
  <c r="A373"/>
  <c r="I372"/>
  <c r="G372"/>
  <c r="F372"/>
  <c r="A372"/>
  <c r="I371"/>
  <c r="G371"/>
  <c r="F371"/>
  <c r="A371"/>
  <c r="I370"/>
  <c r="G370"/>
  <c r="F370"/>
  <c r="A370"/>
  <c r="I369"/>
  <c r="G369"/>
  <c r="F369"/>
  <c r="A369"/>
  <c r="I368"/>
  <c r="G368"/>
  <c r="F368"/>
  <c r="A368"/>
  <c r="I367"/>
  <c r="G367"/>
  <c r="F367"/>
  <c r="A367"/>
  <c r="I366"/>
  <c r="G366"/>
  <c r="F366"/>
  <c r="A366"/>
  <c r="I365"/>
  <c r="G365"/>
  <c r="F365"/>
  <c r="A365"/>
  <c r="I364"/>
  <c r="G364"/>
  <c r="F364"/>
  <c r="A364"/>
  <c r="I363"/>
  <c r="G363"/>
  <c r="F363"/>
  <c r="A363"/>
  <c r="I362"/>
  <c r="G362"/>
  <c r="F362"/>
  <c r="A362"/>
  <c r="I361"/>
  <c r="G361"/>
  <c r="F361"/>
  <c r="A361"/>
  <c r="I360"/>
  <c r="G360"/>
  <c r="F360"/>
  <c r="A360"/>
  <c r="I359"/>
  <c r="G359"/>
  <c r="F359"/>
  <c r="A359"/>
  <c r="I358"/>
  <c r="G358"/>
  <c r="F358"/>
  <c r="A358"/>
  <c r="I357"/>
  <c r="G357"/>
  <c r="F357"/>
  <c r="A357"/>
  <c r="I356"/>
  <c r="G356"/>
  <c r="F356"/>
  <c r="A356"/>
  <c r="I355"/>
  <c r="G355"/>
  <c r="F355"/>
  <c r="A355"/>
  <c r="I354"/>
  <c r="G354"/>
  <c r="F354"/>
  <c r="A354"/>
  <c r="I353"/>
  <c r="G353"/>
  <c r="F353"/>
  <c r="A353"/>
  <c r="I352"/>
  <c r="G352"/>
  <c r="F352"/>
  <c r="A352"/>
  <c r="I351"/>
  <c r="G351"/>
  <c r="F351"/>
  <c r="A351"/>
  <c r="I350"/>
  <c r="G350"/>
  <c r="F350"/>
  <c r="A350"/>
  <c r="I349"/>
  <c r="G349"/>
  <c r="F349"/>
  <c r="A349"/>
  <c r="I348"/>
  <c r="G348"/>
  <c r="F348"/>
  <c r="A348"/>
  <c r="I347"/>
  <c r="G347"/>
  <c r="F347"/>
  <c r="A347"/>
  <c r="I346"/>
  <c r="G346"/>
  <c r="F346"/>
  <c r="A346"/>
  <c r="I345"/>
  <c r="G345"/>
  <c r="F345"/>
  <c r="A345"/>
  <c r="I344"/>
  <c r="G344"/>
  <c r="F344"/>
  <c r="A344"/>
  <c r="I343"/>
  <c r="G343"/>
  <c r="F343"/>
  <c r="A343"/>
  <c r="I342"/>
  <c r="G342"/>
  <c r="F342"/>
  <c r="A342"/>
  <c r="I341"/>
  <c r="G341"/>
  <c r="F341"/>
  <c r="A341"/>
  <c r="I340"/>
  <c r="G340"/>
  <c r="F340"/>
  <c r="A340"/>
  <c r="I339"/>
  <c r="G339"/>
  <c r="F339"/>
  <c r="A339"/>
  <c r="I338"/>
  <c r="G338"/>
  <c r="F338"/>
  <c r="A338"/>
  <c r="I337"/>
  <c r="G337"/>
  <c r="F337"/>
  <c r="A337"/>
  <c r="I336"/>
  <c r="G336"/>
  <c r="F336"/>
  <c r="A336"/>
  <c r="I335"/>
  <c r="G335"/>
  <c r="F335"/>
  <c r="A335"/>
  <c r="I334"/>
  <c r="G334"/>
  <c r="F334"/>
  <c r="A334"/>
  <c r="I333"/>
  <c r="G333"/>
  <c r="F333"/>
  <c r="A333"/>
  <c r="I332"/>
  <c r="G332"/>
  <c r="F332"/>
  <c r="A332"/>
  <c r="I331"/>
  <c r="G331"/>
  <c r="F331"/>
  <c r="A331"/>
  <c r="I330"/>
  <c r="G330"/>
  <c r="F330"/>
  <c r="A330"/>
  <c r="I329"/>
  <c r="G329"/>
  <c r="F329"/>
  <c r="A329"/>
  <c r="I328"/>
  <c r="G328"/>
  <c r="F328"/>
  <c r="A328"/>
  <c r="I327"/>
  <c r="G327"/>
  <c r="F327"/>
  <c r="A327"/>
  <c r="I326"/>
  <c r="G326"/>
  <c r="F326"/>
  <c r="A326"/>
  <c r="I325"/>
  <c r="G325"/>
  <c r="F325"/>
  <c r="A325"/>
  <c r="I324"/>
  <c r="G324"/>
  <c r="F324"/>
  <c r="A324"/>
  <c r="I323"/>
  <c r="G323"/>
  <c r="F323"/>
  <c r="A323"/>
  <c r="I322"/>
  <c r="G322"/>
  <c r="F322"/>
  <c r="A322"/>
  <c r="I321"/>
  <c r="G321"/>
  <c r="F321"/>
  <c r="A321"/>
  <c r="I320"/>
  <c r="G320"/>
  <c r="F320"/>
  <c r="A320"/>
  <c r="I319"/>
  <c r="G319"/>
  <c r="F319"/>
  <c r="A319"/>
  <c r="I318"/>
  <c r="G318"/>
  <c r="F318"/>
  <c r="A318"/>
  <c r="I317"/>
  <c r="G317"/>
  <c r="F317"/>
  <c r="A317"/>
  <c r="I316"/>
  <c r="G316"/>
  <c r="F316"/>
  <c r="A316"/>
  <c r="I315"/>
  <c r="G315"/>
  <c r="F315"/>
  <c r="A315"/>
  <c r="I314"/>
  <c r="G314"/>
  <c r="F314"/>
  <c r="A314"/>
  <c r="I313"/>
  <c r="G313"/>
  <c r="F313"/>
  <c r="A313"/>
  <c r="I312"/>
  <c r="G312"/>
  <c r="F312"/>
  <c r="A312"/>
  <c r="I311"/>
  <c r="G311"/>
  <c r="F311"/>
  <c r="A311"/>
  <c r="I310"/>
  <c r="G310"/>
  <c r="F310"/>
  <c r="A310"/>
  <c r="I309"/>
  <c r="G309"/>
  <c r="F309"/>
  <c r="A309"/>
  <c r="I308"/>
  <c r="G308"/>
  <c r="F308"/>
  <c r="A308"/>
  <c r="I307"/>
  <c r="G307"/>
  <c r="F307"/>
  <c r="A307"/>
  <c r="I306"/>
  <c r="G306"/>
  <c r="F306"/>
  <c r="A306"/>
  <c r="I305"/>
  <c r="G305"/>
  <c r="F305"/>
  <c r="A305"/>
  <c r="I304"/>
  <c r="G304"/>
  <c r="F304"/>
  <c r="A304"/>
  <c r="I303"/>
  <c r="G303"/>
  <c r="F303"/>
  <c r="A303"/>
  <c r="I302"/>
  <c r="G302"/>
  <c r="F302"/>
  <c r="A302"/>
  <c r="I301"/>
  <c r="G301"/>
  <c r="F301"/>
  <c r="A301"/>
  <c r="I300"/>
  <c r="G300"/>
  <c r="F300"/>
  <c r="A300"/>
  <c r="I299"/>
  <c r="G299"/>
  <c r="F299"/>
  <c r="A299"/>
  <c r="I298"/>
  <c r="G298"/>
  <c r="F298"/>
  <c r="A298"/>
  <c r="I297"/>
  <c r="G297"/>
  <c r="F297"/>
  <c r="A297"/>
  <c r="I296"/>
  <c r="G296"/>
  <c r="F296"/>
  <c r="A296"/>
  <c r="I295"/>
  <c r="G295"/>
  <c r="F295"/>
  <c r="A295"/>
  <c r="I294"/>
  <c r="G294"/>
  <c r="F294"/>
  <c r="A294"/>
  <c r="I293"/>
  <c r="G293"/>
  <c r="F293"/>
  <c r="A293"/>
  <c r="I292"/>
  <c r="G292"/>
  <c r="F292"/>
  <c r="A292"/>
  <c r="I291"/>
  <c r="G291"/>
  <c r="F291"/>
  <c r="A291"/>
  <c r="I290"/>
  <c r="G290"/>
  <c r="F290"/>
  <c r="A290"/>
  <c r="I289"/>
  <c r="G289"/>
  <c r="F289"/>
  <c r="A289"/>
  <c r="I288"/>
  <c r="G288"/>
  <c r="F288"/>
  <c r="A288"/>
  <c r="I287"/>
  <c r="G287"/>
  <c r="F287"/>
  <c r="A287"/>
  <c r="I286"/>
  <c r="G286"/>
  <c r="F286"/>
  <c r="A286"/>
  <c r="I285"/>
  <c r="G285"/>
  <c r="F285"/>
  <c r="A285"/>
  <c r="I284"/>
  <c r="G284"/>
  <c r="F284"/>
  <c r="A284"/>
  <c r="I283"/>
  <c r="G283"/>
  <c r="F283"/>
  <c r="A283"/>
  <c r="I282"/>
  <c r="G282"/>
  <c r="F282"/>
  <c r="A282"/>
  <c r="I281"/>
  <c r="G281"/>
  <c r="F281"/>
  <c r="A281"/>
  <c r="I280"/>
  <c r="G280"/>
  <c r="F280"/>
  <c r="A280"/>
  <c r="I279"/>
  <c r="G279"/>
  <c r="F279"/>
  <c r="A279"/>
  <c r="I278"/>
  <c r="G278"/>
  <c r="F278"/>
  <c r="A278"/>
  <c r="I277"/>
  <c r="G277"/>
  <c r="F277"/>
  <c r="A277"/>
  <c r="I276"/>
  <c r="G276"/>
  <c r="F276"/>
  <c r="A276"/>
  <c r="I275"/>
  <c r="G275"/>
  <c r="F275"/>
  <c r="A275"/>
  <c r="I274"/>
  <c r="G274"/>
  <c r="F274"/>
  <c r="A274"/>
  <c r="I273"/>
  <c r="G273"/>
  <c r="F273"/>
  <c r="A273"/>
  <c r="I272"/>
  <c r="G272"/>
  <c r="F272"/>
  <c r="A272"/>
  <c r="I271"/>
  <c r="G271"/>
  <c r="F271"/>
  <c r="A271"/>
  <c r="I270"/>
  <c r="G270"/>
  <c r="F270"/>
  <c r="A270"/>
  <c r="I269"/>
  <c r="G269"/>
  <c r="F269"/>
  <c r="A269"/>
  <c r="I268"/>
  <c r="G268"/>
  <c r="F268"/>
  <c r="A268"/>
  <c r="I267"/>
  <c r="G267"/>
  <c r="F267"/>
  <c r="A267"/>
  <c r="I266"/>
  <c r="G266"/>
  <c r="F266"/>
  <c r="A266"/>
  <c r="I265"/>
  <c r="G265"/>
  <c r="F265"/>
  <c r="A265"/>
  <c r="I264"/>
  <c r="G264"/>
  <c r="F264"/>
  <c r="A264"/>
  <c r="I263"/>
  <c r="G263"/>
  <c r="F263"/>
  <c r="A263"/>
  <c r="I262"/>
  <c r="G262"/>
  <c r="F262"/>
  <c r="A262"/>
  <c r="I261"/>
  <c r="G261"/>
  <c r="F261"/>
  <c r="A261"/>
  <c r="I260"/>
  <c r="G260"/>
  <c r="F260"/>
  <c r="A260"/>
  <c r="I259"/>
  <c r="G259"/>
  <c r="F259"/>
  <c r="A259"/>
  <c r="I258"/>
  <c r="G258"/>
  <c r="F258"/>
  <c r="A258"/>
  <c r="I257"/>
  <c r="G257"/>
  <c r="F257"/>
  <c r="A257"/>
  <c r="I256"/>
  <c r="G256"/>
  <c r="F256"/>
  <c r="A256"/>
  <c r="I255"/>
  <c r="G255"/>
  <c r="F255"/>
  <c r="A255"/>
  <c r="I254"/>
  <c r="G254"/>
  <c r="F254"/>
  <c r="A254"/>
  <c r="I253"/>
  <c r="G253"/>
  <c r="F253"/>
  <c r="A253"/>
  <c r="I252"/>
  <c r="G252"/>
  <c r="F252"/>
  <c r="A252"/>
  <c r="I251"/>
  <c r="G251"/>
  <c r="F251"/>
  <c r="A251"/>
  <c r="I250"/>
  <c r="G250"/>
  <c r="F250"/>
  <c r="A250"/>
  <c r="I249"/>
  <c r="G249"/>
  <c r="F249"/>
  <c r="A249"/>
  <c r="I248"/>
  <c r="G248"/>
  <c r="F248"/>
  <c r="A248"/>
  <c r="I247"/>
  <c r="G247"/>
  <c r="F247"/>
  <c r="A247"/>
  <c r="I246"/>
  <c r="G246"/>
  <c r="F246"/>
  <c r="A246"/>
  <c r="I245"/>
  <c r="G245"/>
  <c r="F245"/>
  <c r="A245"/>
  <c r="I244"/>
  <c r="G244"/>
  <c r="F244"/>
  <c r="A244"/>
  <c r="I243"/>
  <c r="G243"/>
  <c r="F243"/>
  <c r="A243"/>
  <c r="I242"/>
  <c r="G242"/>
  <c r="F242"/>
  <c r="A242"/>
  <c r="I241"/>
  <c r="G241"/>
  <c r="F241"/>
  <c r="A241"/>
  <c r="I240"/>
  <c r="G240"/>
  <c r="F240"/>
  <c r="A240"/>
  <c r="I239"/>
  <c r="G239"/>
  <c r="F239"/>
  <c r="A239"/>
  <c r="I238"/>
  <c r="G238"/>
  <c r="F238"/>
  <c r="A238"/>
  <c r="I237"/>
  <c r="G237"/>
  <c r="F237"/>
  <c r="A237"/>
  <c r="I236"/>
  <c r="G236"/>
  <c r="F236"/>
  <c r="A236"/>
  <c r="I235"/>
  <c r="G235"/>
  <c r="F235"/>
  <c r="A235"/>
  <c r="I234"/>
  <c r="G234"/>
  <c r="F234"/>
  <c r="A234"/>
  <c r="I233"/>
  <c r="G233"/>
  <c r="F233"/>
  <c r="A233"/>
  <c r="I232"/>
  <c r="G232"/>
  <c r="F232"/>
  <c r="A232"/>
  <c r="I231"/>
  <c r="G231"/>
  <c r="F231"/>
  <c r="A231"/>
  <c r="I230"/>
  <c r="G230"/>
  <c r="F230"/>
  <c r="A230"/>
  <c r="I229"/>
  <c r="G229"/>
  <c r="F229"/>
  <c r="A229"/>
  <c r="I228"/>
  <c r="G228"/>
  <c r="F228"/>
  <c r="A228"/>
  <c r="I227"/>
  <c r="G227"/>
  <c r="F227"/>
  <c r="A227"/>
  <c r="I226"/>
  <c r="G226"/>
  <c r="F226"/>
  <c r="A226"/>
  <c r="I225"/>
  <c r="G225"/>
  <c r="F225"/>
  <c r="A225"/>
  <c r="I224"/>
  <c r="G224"/>
  <c r="F224"/>
  <c r="A224"/>
  <c r="I223"/>
  <c r="G223"/>
  <c r="F223"/>
  <c r="A223"/>
  <c r="I222"/>
  <c r="G222"/>
  <c r="F222"/>
  <c r="A222"/>
  <c r="I221"/>
  <c r="G221"/>
  <c r="F221"/>
  <c r="A221"/>
  <c r="I220"/>
  <c r="G220"/>
  <c r="F220"/>
  <c r="A220"/>
  <c r="I219"/>
  <c r="G219"/>
  <c r="F219"/>
  <c r="A219"/>
  <c r="I218"/>
  <c r="G218"/>
  <c r="F218"/>
  <c r="A218"/>
  <c r="I217"/>
  <c r="G217"/>
  <c r="F217"/>
  <c r="A217"/>
  <c r="I216"/>
  <c r="G216"/>
  <c r="F216"/>
  <c r="A216"/>
  <c r="I215"/>
  <c r="G215"/>
  <c r="F215"/>
  <c r="A215"/>
  <c r="I214"/>
  <c r="G214"/>
  <c r="F214"/>
  <c r="A214"/>
  <c r="I213"/>
  <c r="G213"/>
  <c r="F213"/>
  <c r="A213"/>
  <c r="I212"/>
  <c r="G212"/>
  <c r="F212"/>
  <c r="A212"/>
  <c r="I211"/>
  <c r="G211"/>
  <c r="F211"/>
  <c r="A211"/>
  <c r="I210"/>
  <c r="G210"/>
  <c r="F210"/>
  <c r="A210"/>
  <c r="I209"/>
  <c r="G209"/>
  <c r="F209"/>
  <c r="A209"/>
  <c r="I208"/>
  <c r="G208"/>
  <c r="F208"/>
  <c r="A208"/>
  <c r="I207"/>
  <c r="G207"/>
  <c r="F207"/>
  <c r="A207"/>
  <c r="I206"/>
  <c r="G206"/>
  <c r="F206"/>
  <c r="A206"/>
  <c r="I205"/>
  <c r="G205"/>
  <c r="F205"/>
  <c r="A205"/>
  <c r="I204"/>
  <c r="G204"/>
  <c r="F204"/>
  <c r="A204"/>
  <c r="I203"/>
  <c r="G203"/>
  <c r="F203"/>
  <c r="A203"/>
  <c r="I202"/>
  <c r="G202"/>
  <c r="F202"/>
  <c r="A202"/>
  <c r="I201"/>
  <c r="G201"/>
  <c r="F201"/>
  <c r="A201"/>
  <c r="I200"/>
  <c r="G200"/>
  <c r="F200"/>
  <c r="A200"/>
  <c r="I199"/>
  <c r="G199"/>
  <c r="F199"/>
  <c r="A199"/>
  <c r="I198"/>
  <c r="G198"/>
  <c r="F198"/>
  <c r="A198"/>
  <c r="I197"/>
  <c r="G197"/>
  <c r="F197"/>
  <c r="A197"/>
  <c r="I196"/>
  <c r="G196"/>
  <c r="F196"/>
  <c r="A196"/>
  <c r="I195"/>
  <c r="G195"/>
  <c r="F195"/>
  <c r="A195"/>
  <c r="I194"/>
  <c r="G194"/>
  <c r="F194"/>
  <c r="A194"/>
  <c r="I193"/>
  <c r="G193"/>
  <c r="F193"/>
  <c r="A193"/>
  <c r="I192"/>
  <c r="G192"/>
  <c r="F192"/>
  <c r="A192"/>
  <c r="I191"/>
  <c r="G191"/>
  <c r="F191"/>
  <c r="A191"/>
  <c r="I190"/>
  <c r="G190"/>
  <c r="F190"/>
  <c r="A190"/>
  <c r="I189"/>
  <c r="G189"/>
  <c r="F189"/>
  <c r="A189"/>
  <c r="I188"/>
  <c r="G188"/>
  <c r="F188"/>
  <c r="A188"/>
  <c r="I187"/>
  <c r="G187"/>
  <c r="F187"/>
  <c r="A187"/>
  <c r="I186"/>
  <c r="G186"/>
  <c r="F186"/>
  <c r="A186"/>
  <c r="I185"/>
  <c r="G185"/>
  <c r="F185"/>
  <c r="A185"/>
  <c r="I184"/>
  <c r="G184"/>
  <c r="F184"/>
  <c r="A184"/>
  <c r="I183"/>
  <c r="G183"/>
  <c r="F183"/>
  <c r="A183"/>
  <c r="I182"/>
  <c r="G182"/>
  <c r="F182"/>
  <c r="A182"/>
  <c r="I181"/>
  <c r="G181"/>
  <c r="F181"/>
  <c r="A181"/>
  <c r="I180"/>
  <c r="G180"/>
  <c r="F180"/>
  <c r="A180"/>
  <c r="I179"/>
  <c r="G179"/>
  <c r="F179"/>
  <c r="A179"/>
  <c r="I178"/>
  <c r="G178"/>
  <c r="F178"/>
  <c r="A178"/>
  <c r="I177"/>
  <c r="G177"/>
  <c r="F177"/>
  <c r="A177"/>
  <c r="I176"/>
  <c r="G176"/>
  <c r="F176"/>
  <c r="A176"/>
  <c r="I175"/>
  <c r="G175"/>
  <c r="F175"/>
  <c r="A175"/>
  <c r="I174"/>
  <c r="G174"/>
  <c r="F174"/>
  <c r="A174"/>
  <c r="I173"/>
  <c r="G173"/>
  <c r="F173"/>
  <c r="A173"/>
  <c r="I172"/>
  <c r="G172"/>
  <c r="F172"/>
  <c r="A172"/>
  <c r="I171"/>
  <c r="G171"/>
  <c r="F171"/>
  <c r="A171"/>
  <c r="I170"/>
  <c r="G170"/>
  <c r="F170"/>
  <c r="A170"/>
  <c r="I169"/>
  <c r="G169"/>
  <c r="F169"/>
  <c r="A169"/>
  <c r="I168"/>
  <c r="G168"/>
  <c r="F168"/>
  <c r="A168"/>
  <c r="I167"/>
  <c r="G167"/>
  <c r="F167"/>
  <c r="A167"/>
  <c r="I166"/>
  <c r="G166"/>
  <c r="F166"/>
  <c r="A166"/>
  <c r="I165"/>
  <c r="G165"/>
  <c r="F165"/>
  <c r="A165"/>
  <c r="I164"/>
  <c r="G164"/>
  <c r="F164"/>
  <c r="A164"/>
  <c r="I163"/>
  <c r="G163"/>
  <c r="F163"/>
  <c r="A163"/>
  <c r="I162"/>
  <c r="G162"/>
  <c r="F162"/>
  <c r="A162"/>
  <c r="I161"/>
  <c r="G161"/>
  <c r="F161"/>
  <c r="A161"/>
  <c r="I160"/>
  <c r="G160"/>
  <c r="F160"/>
  <c r="A160"/>
  <c r="I159"/>
  <c r="G159"/>
  <c r="F159"/>
  <c r="A159"/>
  <c r="I158"/>
  <c r="G158"/>
  <c r="F158"/>
  <c r="A158"/>
  <c r="I157"/>
  <c r="G157"/>
  <c r="F157"/>
  <c r="A157"/>
  <c r="I156"/>
  <c r="G156"/>
  <c r="F156"/>
  <c r="A156"/>
  <c r="I155"/>
  <c r="G155"/>
  <c r="F155"/>
  <c r="A155"/>
  <c r="I154"/>
  <c r="G154"/>
  <c r="F154"/>
  <c r="A154"/>
  <c r="I153"/>
  <c r="G153"/>
  <c r="F153"/>
  <c r="A153"/>
  <c r="I152"/>
  <c r="G152"/>
  <c r="F152"/>
  <c r="A152"/>
  <c r="I151"/>
  <c r="G151"/>
  <c r="F151"/>
  <c r="A151"/>
  <c r="I150"/>
  <c r="G150"/>
  <c r="F150"/>
  <c r="A150"/>
  <c r="I149"/>
  <c r="G149"/>
  <c r="F149"/>
  <c r="A149"/>
  <c r="I148"/>
  <c r="G148"/>
  <c r="F148"/>
  <c r="A148"/>
  <c r="I147"/>
  <c r="G147"/>
  <c r="F147"/>
  <c r="A147"/>
  <c r="I146"/>
  <c r="G146"/>
  <c r="F146"/>
  <c r="A146"/>
  <c r="I145"/>
  <c r="G145"/>
  <c r="F145"/>
  <c r="A145"/>
  <c r="I144"/>
  <c r="G144"/>
  <c r="F144"/>
  <c r="A144"/>
  <c r="I143"/>
  <c r="G143"/>
  <c r="F143"/>
  <c r="A143"/>
  <c r="I142"/>
  <c r="G142"/>
  <c r="F142"/>
  <c r="A142"/>
  <c r="I141"/>
  <c r="G141"/>
  <c r="F141"/>
  <c r="A141"/>
  <c r="I140"/>
  <c r="G140"/>
  <c r="F140"/>
  <c r="A140"/>
  <c r="I139"/>
  <c r="G139"/>
  <c r="F139"/>
  <c r="A139"/>
  <c r="I138"/>
  <c r="G138"/>
  <c r="F138"/>
  <c r="A138"/>
  <c r="I137"/>
  <c r="G137"/>
  <c r="F137"/>
  <c r="A137"/>
  <c r="I136"/>
  <c r="G136"/>
  <c r="F136"/>
  <c r="A136"/>
  <c r="I135"/>
  <c r="G135"/>
  <c r="F135"/>
  <c r="A135"/>
  <c r="I134"/>
  <c r="G134"/>
  <c r="F134"/>
  <c r="A134"/>
  <c r="I133"/>
  <c r="G133"/>
  <c r="F133"/>
  <c r="A133"/>
  <c r="I132"/>
  <c r="G132"/>
  <c r="F132"/>
  <c r="A132"/>
  <c r="I131"/>
  <c r="G131"/>
  <c r="F131"/>
  <c r="A131"/>
  <c r="I130"/>
  <c r="G130"/>
  <c r="F130"/>
  <c r="A130"/>
  <c r="I129"/>
  <c r="G129"/>
  <c r="F129"/>
  <c r="A129"/>
  <c r="I128"/>
  <c r="G128"/>
  <c r="F128"/>
  <c r="A128"/>
  <c r="I127"/>
  <c r="G127"/>
  <c r="F127"/>
  <c r="A127"/>
  <c r="I126"/>
  <c r="G126"/>
  <c r="F126"/>
  <c r="A126"/>
  <c r="I125"/>
  <c r="G125"/>
  <c r="F125"/>
  <c r="A125"/>
  <c r="I124"/>
  <c r="G124"/>
  <c r="F124"/>
  <c r="A124"/>
  <c r="I123"/>
  <c r="G123"/>
  <c r="F123"/>
  <c r="A123"/>
  <c r="I122"/>
  <c r="G122"/>
  <c r="F122"/>
  <c r="A122"/>
  <c r="I121"/>
  <c r="G121"/>
  <c r="F121"/>
  <c r="A121"/>
  <c r="I120"/>
  <c r="G120"/>
  <c r="F120"/>
  <c r="A120"/>
  <c r="I119"/>
  <c r="G119"/>
  <c r="F119"/>
  <c r="A119"/>
  <c r="I118"/>
  <c r="G118"/>
  <c r="F118"/>
  <c r="A118"/>
  <c r="I117"/>
  <c r="G117"/>
  <c r="F117"/>
  <c r="A117"/>
  <c r="I116"/>
  <c r="G116"/>
  <c r="F116"/>
  <c r="A116"/>
  <c r="I115"/>
  <c r="G115"/>
  <c r="F115"/>
  <c r="A115"/>
  <c r="I114"/>
  <c r="G114"/>
  <c r="F114"/>
  <c r="A114"/>
  <c r="I113"/>
  <c r="G113"/>
  <c r="F113"/>
  <c r="A113"/>
  <c r="I112"/>
  <c r="G112"/>
  <c r="F112"/>
  <c r="A112"/>
  <c r="I111"/>
  <c r="G111"/>
  <c r="F111"/>
  <c r="A111"/>
  <c r="I110"/>
  <c r="G110"/>
  <c r="F110"/>
  <c r="A110"/>
  <c r="I109"/>
  <c r="G109"/>
  <c r="F109"/>
  <c r="A109"/>
  <c r="I108"/>
  <c r="G108"/>
  <c r="F108"/>
  <c r="A108"/>
  <c r="I107"/>
  <c r="G107"/>
  <c r="F107"/>
  <c r="A107"/>
  <c r="I106"/>
  <c r="G106"/>
  <c r="F106"/>
  <c r="A106"/>
  <c r="I105"/>
  <c r="G105"/>
  <c r="F105"/>
  <c r="A105"/>
  <c r="I104"/>
  <c r="G104"/>
  <c r="F104"/>
  <c r="A104"/>
  <c r="I103"/>
  <c r="G103"/>
  <c r="F103"/>
  <c r="A103"/>
  <c r="I102"/>
  <c r="G102"/>
  <c r="F102"/>
  <c r="A102"/>
  <c r="I101"/>
  <c r="G101"/>
  <c r="F101"/>
  <c r="A101"/>
  <c r="I100"/>
  <c r="G100"/>
  <c r="F100"/>
  <c r="A100"/>
  <c r="I99"/>
  <c r="G99"/>
  <c r="F99"/>
  <c r="A99"/>
  <c r="I98"/>
  <c r="G98"/>
  <c r="F98"/>
  <c r="A98"/>
  <c r="I97"/>
  <c r="G97"/>
  <c r="F97"/>
  <c r="A97"/>
  <c r="I96"/>
  <c r="G96"/>
  <c r="F96"/>
  <c r="A96"/>
  <c r="I95"/>
  <c r="G95"/>
  <c r="F95"/>
  <c r="A95"/>
  <c r="I94"/>
  <c r="G94"/>
  <c r="F94"/>
  <c r="A94"/>
  <c r="I93"/>
  <c r="G93"/>
  <c r="F93"/>
  <c r="A93"/>
  <c r="I92"/>
  <c r="G92"/>
  <c r="F92"/>
  <c r="A92"/>
  <c r="I91"/>
  <c r="G91"/>
  <c r="F91"/>
  <c r="A91"/>
  <c r="I90"/>
  <c r="G90"/>
  <c r="F90"/>
  <c r="A90"/>
  <c r="I89"/>
  <c r="G89"/>
  <c r="F89"/>
  <c r="A89"/>
  <c r="I88"/>
  <c r="G88"/>
  <c r="F88"/>
  <c r="A88"/>
  <c r="I87"/>
  <c r="G87"/>
  <c r="F87"/>
  <c r="A87"/>
  <c r="I86"/>
  <c r="G86"/>
  <c r="F86"/>
  <c r="A86"/>
  <c r="I85"/>
  <c r="G85"/>
  <c r="F85"/>
  <c r="A85"/>
  <c r="I84"/>
  <c r="G84"/>
  <c r="F84"/>
  <c r="A84"/>
  <c r="I83"/>
  <c r="G83"/>
  <c r="F83"/>
  <c r="A83"/>
  <c r="I82"/>
  <c r="G82"/>
  <c r="F82"/>
  <c r="A82"/>
  <c r="I81"/>
  <c r="G81"/>
  <c r="F81"/>
  <c r="A81"/>
  <c r="I80"/>
  <c r="G80"/>
  <c r="F80"/>
  <c r="A80"/>
  <c r="I79"/>
  <c r="G79"/>
  <c r="F79"/>
  <c r="A79"/>
  <c r="I78"/>
  <c r="G78"/>
  <c r="F78"/>
  <c r="A78"/>
  <c r="I77"/>
  <c r="G77"/>
  <c r="F77"/>
  <c r="A77"/>
  <c r="I76"/>
  <c r="G76"/>
  <c r="F76"/>
  <c r="A76"/>
  <c r="I75"/>
  <c r="G75"/>
  <c r="F75"/>
  <c r="A75"/>
  <c r="I74"/>
  <c r="G74"/>
  <c r="F74"/>
  <c r="A74"/>
  <c r="I73"/>
  <c r="G73"/>
  <c r="F73"/>
  <c r="A73"/>
  <c r="I72"/>
  <c r="G72"/>
  <c r="F72"/>
  <c r="A72"/>
  <c r="I71"/>
  <c r="G71"/>
  <c r="F71"/>
  <c r="A71"/>
  <c r="I70"/>
  <c r="G70"/>
  <c r="F70"/>
  <c r="A70"/>
  <c r="I69"/>
  <c r="G69"/>
  <c r="F69"/>
  <c r="A69"/>
  <c r="I68"/>
  <c r="G68"/>
  <c r="F68"/>
  <c r="A68"/>
  <c r="I67"/>
  <c r="G67"/>
  <c r="F67"/>
  <c r="A67"/>
  <c r="I66"/>
  <c r="G66"/>
  <c r="F66"/>
  <c r="A66"/>
  <c r="I65"/>
  <c r="G65"/>
  <c r="F65"/>
  <c r="A65"/>
  <c r="I64"/>
  <c r="G64"/>
  <c r="F64"/>
  <c r="A64"/>
  <c r="I63"/>
  <c r="G63"/>
  <c r="F63"/>
  <c r="A63"/>
  <c r="I62"/>
  <c r="G62"/>
  <c r="F62"/>
  <c r="A62"/>
  <c r="I61"/>
  <c r="G61"/>
  <c r="F61"/>
  <c r="A61"/>
  <c r="I60"/>
  <c r="G60"/>
  <c r="F60"/>
  <c r="A60"/>
  <c r="I59"/>
  <c r="G59"/>
  <c r="F59"/>
  <c r="A59"/>
  <c r="I58"/>
  <c r="G58"/>
  <c r="F58"/>
  <c r="A58"/>
  <c r="I57"/>
  <c r="G57"/>
  <c r="F57"/>
  <c r="A57"/>
  <c r="I56"/>
  <c r="G56"/>
  <c r="F56"/>
  <c r="A56"/>
  <c r="I55"/>
  <c r="G55"/>
  <c r="F55"/>
  <c r="A55"/>
  <c r="I54"/>
  <c r="G54"/>
  <c r="F54"/>
  <c r="A54"/>
  <c r="I53"/>
  <c r="G53"/>
  <c r="F53"/>
  <c r="A53"/>
  <c r="I52"/>
  <c r="G52"/>
  <c r="F52"/>
  <c r="A52"/>
  <c r="I51"/>
  <c r="G51"/>
  <c r="F51"/>
  <c r="A51"/>
  <c r="I50"/>
  <c r="G50"/>
  <c r="F50"/>
  <c r="A50"/>
  <c r="I49"/>
  <c r="G49"/>
  <c r="F49"/>
  <c r="A49"/>
  <c r="I48"/>
  <c r="G48"/>
  <c r="F48"/>
  <c r="A48"/>
  <c r="I47"/>
  <c r="G47"/>
  <c r="F47"/>
  <c r="A47"/>
  <c r="I46"/>
  <c r="G46"/>
  <c r="F46"/>
  <c r="A46"/>
  <c r="I45"/>
  <c r="G45"/>
  <c r="F45"/>
  <c r="A45"/>
  <c r="I44"/>
  <c r="G44"/>
  <c r="F44"/>
  <c r="A44"/>
  <c r="I43"/>
  <c r="G43"/>
  <c r="F43"/>
  <c r="A43"/>
  <c r="I42"/>
  <c r="G42"/>
  <c r="F42"/>
  <c r="A42"/>
  <c r="I41"/>
  <c r="G41"/>
  <c r="F41"/>
  <c r="A41"/>
  <c r="I40"/>
  <c r="G40"/>
  <c r="F40"/>
  <c r="A40"/>
  <c r="I39"/>
  <c r="G39"/>
  <c r="F39"/>
  <c r="A39"/>
  <c r="I38"/>
  <c r="G38"/>
  <c r="F38"/>
  <c r="A38"/>
  <c r="I37"/>
  <c r="G37"/>
  <c r="F37"/>
  <c r="A37"/>
  <c r="I36"/>
  <c r="G36"/>
  <c r="F36"/>
  <c r="A36"/>
  <c r="I35"/>
  <c r="G35"/>
  <c r="F35"/>
  <c r="A35"/>
  <c r="I34"/>
  <c r="G34"/>
  <c r="F34"/>
  <c r="A34"/>
  <c r="I33"/>
  <c r="G33"/>
  <c r="F33"/>
  <c r="A33"/>
  <c r="I32"/>
  <c r="G32"/>
  <c r="F32"/>
  <c r="A32"/>
  <c r="I31"/>
  <c r="G31"/>
  <c r="F31"/>
  <c r="A31"/>
  <c r="I30"/>
  <c r="G30"/>
  <c r="F30"/>
  <c r="A30"/>
  <c r="I29"/>
  <c r="G29"/>
  <c r="F29"/>
  <c r="A29"/>
  <c r="I28"/>
  <c r="G28"/>
  <c r="F28"/>
  <c r="A28"/>
  <c r="I27"/>
  <c r="G27"/>
  <c r="F27"/>
  <c r="A27"/>
  <c r="I26"/>
  <c r="G26"/>
  <c r="F26"/>
  <c r="A26"/>
  <c r="I25"/>
  <c r="G25"/>
  <c r="F25"/>
  <c r="A25"/>
  <c r="I24"/>
  <c r="G24"/>
  <c r="F24"/>
  <c r="A24"/>
  <c r="I23"/>
  <c r="G23"/>
  <c r="F23"/>
  <c r="A23"/>
  <c r="I22"/>
  <c r="G22"/>
  <c r="F22"/>
  <c r="A22"/>
  <c r="I21"/>
  <c r="G21"/>
  <c r="F21"/>
  <c r="A21"/>
  <c r="I20"/>
  <c r="G20"/>
  <c r="F20"/>
  <c r="A20"/>
  <c r="I19"/>
  <c r="G19"/>
  <c r="F19"/>
  <c r="A19"/>
  <c r="I18"/>
  <c r="G18"/>
  <c r="F18"/>
  <c r="A18"/>
  <c r="I17"/>
  <c r="G17"/>
  <c r="F17"/>
  <c r="A17"/>
  <c r="I16"/>
  <c r="G16"/>
  <c r="F16"/>
  <c r="A16"/>
  <c r="I15"/>
  <c r="G15"/>
  <c r="F15"/>
  <c r="A15"/>
  <c r="I14"/>
  <c r="G14"/>
  <c r="F14"/>
  <c r="A14"/>
  <c r="I13"/>
  <c r="G13"/>
  <c r="F13"/>
  <c r="A13"/>
  <c r="I12"/>
  <c r="G12"/>
  <c r="F12"/>
  <c r="A12"/>
  <c r="I11"/>
  <c r="G11"/>
  <c r="F11"/>
  <c r="A11"/>
  <c r="I10"/>
  <c r="G10"/>
  <c r="F10"/>
  <c r="A10"/>
  <c r="I9"/>
  <c r="G9"/>
  <c r="F9"/>
  <c r="A9"/>
  <c r="I8"/>
  <c r="G8"/>
  <c r="F8"/>
  <c r="A8"/>
  <c r="I7"/>
  <c r="G7"/>
  <c r="F7"/>
  <c r="A7"/>
  <c r="I6"/>
  <c r="G6"/>
  <c r="F6"/>
  <c r="A6"/>
  <c r="I5"/>
  <c r="G5"/>
  <c r="F5"/>
  <c r="A5"/>
  <c r="I4"/>
  <c r="G4"/>
  <c r="F4"/>
  <c r="A4"/>
  <c r="I3"/>
  <c r="G3"/>
  <c r="F3"/>
  <c r="A3"/>
  <c r="J35" i="2" l="1"/>
  <c r="E48"/>
  <c r="J40"/>
  <c r="C48"/>
  <c r="J34"/>
  <c r="D48"/>
  <c r="B41"/>
  <c r="J41" s="1"/>
  <c r="J48" l="1"/>
  <c r="B48"/>
</calcChain>
</file>

<file path=xl/sharedStrings.xml><?xml version="1.0" encoding="utf-8"?>
<sst xmlns="http://schemas.openxmlformats.org/spreadsheetml/2006/main" count="2713" uniqueCount="1181">
  <si>
    <t>駅番号</t>
    <rPh sb="0" eb="1">
      <t>エキ</t>
    </rPh>
    <rPh sb="1" eb="3">
      <t>バンゴウ</t>
    </rPh>
    <phoneticPr fontId="1"/>
  </si>
  <si>
    <t>番号</t>
    <rPh sb="0" eb="2">
      <t>バンゴウ</t>
    </rPh>
    <phoneticPr fontId="1"/>
  </si>
  <si>
    <t>消印</t>
    <rPh sb="0" eb="2">
      <t>ケシイン</t>
    </rPh>
    <phoneticPr fontId="1"/>
  </si>
  <si>
    <t>性別</t>
    <rPh sb="0" eb="2">
      <t>セイベツ</t>
    </rPh>
    <phoneticPr fontId="1"/>
  </si>
  <si>
    <t>県名</t>
    <rPh sb="0" eb="2">
      <t>ケンメイ</t>
    </rPh>
    <phoneticPr fontId="1"/>
  </si>
  <si>
    <t>線区</t>
    <rPh sb="0" eb="1">
      <t>セン</t>
    </rPh>
    <rPh sb="1" eb="2">
      <t>ク</t>
    </rPh>
    <phoneticPr fontId="1"/>
  </si>
  <si>
    <t>利用駅</t>
    <rPh sb="0" eb="2">
      <t>リヨウ</t>
    </rPh>
    <rPh sb="2" eb="3">
      <t>エキ</t>
    </rPh>
    <phoneticPr fontId="1"/>
  </si>
  <si>
    <t>年代</t>
    <rPh sb="0" eb="2">
      <t>ネンダイ</t>
    </rPh>
    <phoneticPr fontId="1"/>
  </si>
  <si>
    <t>年齢</t>
    <rPh sb="0" eb="2">
      <t>ネンレイ</t>
    </rPh>
    <phoneticPr fontId="1"/>
  </si>
  <si>
    <t>職業欄</t>
    <rPh sb="0" eb="2">
      <t>ショクギョウ</t>
    </rPh>
    <rPh sb="2" eb="3">
      <t>ラン</t>
    </rPh>
    <phoneticPr fontId="1"/>
  </si>
  <si>
    <t>無人化</t>
    <rPh sb="0" eb="2">
      <t>ムジン</t>
    </rPh>
    <rPh sb="2" eb="3">
      <t>カ</t>
    </rPh>
    <phoneticPr fontId="1"/>
  </si>
  <si>
    <t>①ダイヤ及び車両編成･車両について　</t>
    <rPh sb="4" eb="5">
      <t>オヨ</t>
    </rPh>
    <rPh sb="6" eb="8">
      <t>シャリョウ</t>
    </rPh>
    <rPh sb="8" eb="10">
      <t>ヘンセイ</t>
    </rPh>
    <rPh sb="11" eb="13">
      <t>シャリョウ</t>
    </rPh>
    <phoneticPr fontId="1"/>
  </si>
  <si>
    <t>②駅でのサービスや対応　</t>
    <rPh sb="1" eb="2">
      <t>エキ</t>
    </rPh>
    <rPh sb="9" eb="11">
      <t>タイオウ</t>
    </rPh>
    <phoneticPr fontId="1"/>
  </si>
  <si>
    <t>③運賃や特急料金について　</t>
    <rPh sb="1" eb="3">
      <t>ウンチン</t>
    </rPh>
    <rPh sb="4" eb="6">
      <t>トッキュウ</t>
    </rPh>
    <rPh sb="6" eb="8">
      <t>リョウキン</t>
    </rPh>
    <phoneticPr fontId="1"/>
  </si>
  <si>
    <t>④駅の設備について</t>
    <rPh sb="1" eb="2">
      <t>エキ</t>
    </rPh>
    <rPh sb="3" eb="5">
      <t>セツビ</t>
    </rPh>
    <phoneticPr fontId="1"/>
  </si>
  <si>
    <t>⑤駅のバリアフリー化について</t>
    <rPh sb="1" eb="2">
      <t>エキ</t>
    </rPh>
    <rPh sb="9" eb="10">
      <t>カ</t>
    </rPh>
    <phoneticPr fontId="1"/>
  </si>
  <si>
    <t>⑥安全対策について　</t>
    <rPh sb="1" eb="3">
      <t>アンゼン</t>
    </rPh>
    <rPh sb="3" eb="5">
      <t>タイサク</t>
    </rPh>
    <phoneticPr fontId="1"/>
  </si>
  <si>
    <t>ホームからの転落事故とその防止策について、よろしければご意見をお知らせ下さい。ご自身の体験でも結構です。</t>
    <rPh sb="6" eb="8">
      <t>テンラク</t>
    </rPh>
    <rPh sb="8" eb="10">
      <t>ジコ</t>
    </rPh>
    <rPh sb="13" eb="16">
      <t>ボウシサク</t>
    </rPh>
    <rPh sb="28" eb="30">
      <t>イケン</t>
    </rPh>
    <rPh sb="32" eb="33">
      <t>シ</t>
    </rPh>
    <rPh sb="35" eb="36">
      <t>クダ</t>
    </rPh>
    <rPh sb="40" eb="42">
      <t>ジシン</t>
    </rPh>
    <rPh sb="43" eb="45">
      <t>タイケン</t>
    </rPh>
    <rPh sb="47" eb="49">
      <t>ケッコウ</t>
    </rPh>
    <phoneticPr fontId="1"/>
  </si>
  <si>
    <t>具体的な要望があればご記入下さい</t>
    <rPh sb="0" eb="3">
      <t>グタイテキ</t>
    </rPh>
    <rPh sb="4" eb="6">
      <t>ヨウボウ</t>
    </rPh>
    <rPh sb="11" eb="13">
      <t>キニュウ</t>
    </rPh>
    <rPh sb="13" eb="14">
      <t>クダ</t>
    </rPh>
    <phoneticPr fontId="1"/>
  </si>
  <si>
    <t>ＪＲ東海や新幹線へのご要望などご記入ください。また、鉄道の利用を増やすことについて、ご意見をお知らせください。</t>
    <rPh sb="2" eb="4">
      <t>トウカイ</t>
    </rPh>
    <rPh sb="5" eb="8">
      <t>シンカンセン</t>
    </rPh>
    <rPh sb="11" eb="13">
      <t>ヨウボウ</t>
    </rPh>
    <rPh sb="16" eb="18">
      <t>キニュウ</t>
    </rPh>
    <rPh sb="26" eb="28">
      <t>テツドウ</t>
    </rPh>
    <rPh sb="29" eb="31">
      <t>リヨウ</t>
    </rPh>
    <rPh sb="32" eb="33">
      <t>フ</t>
    </rPh>
    <rPh sb="43" eb="45">
      <t>イケン</t>
    </rPh>
    <rPh sb="47" eb="48">
      <t>シ</t>
    </rPh>
    <phoneticPr fontId="1"/>
  </si>
  <si>
    <t>満足</t>
    <rPh sb="0" eb="2">
      <t>マンゾク</t>
    </rPh>
    <phoneticPr fontId="1"/>
  </si>
  <si>
    <t>やや満足</t>
    <rPh sb="2" eb="4">
      <t>マンゾク</t>
    </rPh>
    <phoneticPr fontId="1"/>
  </si>
  <si>
    <t>どちらでもない</t>
    <phoneticPr fontId="1"/>
  </si>
  <si>
    <t>少し不満</t>
    <rPh sb="0" eb="1">
      <t>スコ</t>
    </rPh>
    <rPh sb="2" eb="4">
      <t>フマン</t>
    </rPh>
    <phoneticPr fontId="1"/>
  </si>
  <si>
    <t>不満</t>
    <rPh sb="0" eb="2">
      <t>フマン</t>
    </rPh>
    <phoneticPr fontId="1"/>
  </si>
  <si>
    <t>どちらでもない</t>
  </si>
  <si>
    <t>男</t>
    <rPh sb="0" eb="1">
      <t>オトコ</t>
    </rPh>
    <phoneticPr fontId="1"/>
  </si>
  <si>
    <t>富士宮</t>
    <rPh sb="0" eb="3">
      <t>フジノミヤ</t>
    </rPh>
    <phoneticPr fontId="1"/>
  </si>
  <si>
    <t>58</t>
  </si>
  <si>
    <t>パート</t>
  </si>
  <si>
    <t>転落した場合電車を避ける場所をホーム下に作ってもらいたい今迄は人命軽視だったのだと思う</t>
    <rPh sb="0" eb="2">
      <t>テンラク</t>
    </rPh>
    <rPh sb="4" eb="6">
      <t>バアイ</t>
    </rPh>
    <rPh sb="6" eb="8">
      <t>デンシャ</t>
    </rPh>
    <rPh sb="9" eb="10">
      <t>サ</t>
    </rPh>
    <rPh sb="12" eb="14">
      <t>バショ</t>
    </rPh>
    <rPh sb="18" eb="19">
      <t>シタ</t>
    </rPh>
    <rPh sb="20" eb="21">
      <t>ツク</t>
    </rPh>
    <rPh sb="28" eb="30">
      <t>イママデ</t>
    </rPh>
    <rPh sb="31" eb="33">
      <t>ジンメイ</t>
    </rPh>
    <rPh sb="33" eb="35">
      <t>ケイシ</t>
    </rPh>
    <rPh sb="41" eb="42">
      <t>オモ</t>
    </rPh>
    <phoneticPr fontId="1"/>
  </si>
  <si>
    <t>付加価値が高くなれば運賃が高くてももっと利用する</t>
    <rPh sb="0" eb="2">
      <t>フカ</t>
    </rPh>
    <rPh sb="2" eb="4">
      <t>カチ</t>
    </rPh>
    <rPh sb="5" eb="6">
      <t>タカ</t>
    </rPh>
    <rPh sb="10" eb="12">
      <t>ウンチン</t>
    </rPh>
    <rPh sb="13" eb="14">
      <t>タカ</t>
    </rPh>
    <rPh sb="20" eb="22">
      <t>リヨウ</t>
    </rPh>
    <phoneticPr fontId="1"/>
  </si>
  <si>
    <t>ニーズをつかむために頭を使って下さい例えば温泉電車・B級グルメ電車・コンサート電車など</t>
    <rPh sb="10" eb="11">
      <t>アタマ</t>
    </rPh>
    <rPh sb="12" eb="13">
      <t>ツカ</t>
    </rPh>
    <rPh sb="15" eb="16">
      <t>クダ</t>
    </rPh>
    <rPh sb="18" eb="19">
      <t>タト</t>
    </rPh>
    <rPh sb="21" eb="23">
      <t>オンセン</t>
    </rPh>
    <rPh sb="23" eb="25">
      <t>デンシャ</t>
    </rPh>
    <rPh sb="27" eb="28">
      <t>キュウ</t>
    </rPh>
    <rPh sb="31" eb="33">
      <t>デンシャ</t>
    </rPh>
    <rPh sb="39" eb="41">
      <t>デンシャ</t>
    </rPh>
    <phoneticPr fontId="1"/>
  </si>
  <si>
    <t>女</t>
    <rPh sb="0" eb="1">
      <t>オンナ</t>
    </rPh>
    <phoneticPr fontId="1"/>
  </si>
  <si>
    <t>西富士宮</t>
    <rPh sb="0" eb="4">
      <t>ニシフジノミヤ</t>
    </rPh>
    <phoneticPr fontId="1"/>
  </si>
  <si>
    <t>62</t>
  </si>
  <si>
    <t>主婦</t>
    <rPh sb="0" eb="2">
      <t>シュフ</t>
    </rPh>
    <phoneticPr fontId="1"/>
  </si>
  <si>
    <t>東海道線と身延線の接続改善。どうして富士駅止まりでなく興津なのか？</t>
    <rPh sb="0" eb="4">
      <t>トウカイドウセン</t>
    </rPh>
    <rPh sb="5" eb="8">
      <t>ミノブセン</t>
    </rPh>
    <rPh sb="9" eb="11">
      <t>セツゾク</t>
    </rPh>
    <rPh sb="11" eb="13">
      <t>カイゼン</t>
    </rPh>
    <rPh sb="18" eb="21">
      <t>フジエキ</t>
    </rPh>
    <rPh sb="21" eb="22">
      <t>ト</t>
    </rPh>
    <rPh sb="27" eb="29">
      <t>オキツ</t>
    </rPh>
    <phoneticPr fontId="1"/>
  </si>
  <si>
    <t>安全面などをＰＲし、ＪＲを利用することによる利点などもＰＲする。機械化によって便利なようで不便（特に年寄り）駅員を配置し親切丁寧な対応が必要。</t>
    <rPh sb="0" eb="3">
      <t>アンゼンメン</t>
    </rPh>
    <rPh sb="13" eb="15">
      <t>リヨウ</t>
    </rPh>
    <rPh sb="22" eb="24">
      <t>リテン</t>
    </rPh>
    <rPh sb="32" eb="35">
      <t>キカイカ</t>
    </rPh>
    <rPh sb="39" eb="41">
      <t>ベンリ</t>
    </rPh>
    <rPh sb="45" eb="47">
      <t>フベン</t>
    </rPh>
    <rPh sb="48" eb="49">
      <t>トク</t>
    </rPh>
    <rPh sb="50" eb="52">
      <t>トシヨ</t>
    </rPh>
    <rPh sb="54" eb="56">
      <t>エキイン</t>
    </rPh>
    <rPh sb="57" eb="59">
      <t>ハイチ</t>
    </rPh>
    <rPh sb="60" eb="62">
      <t>シンセツ</t>
    </rPh>
    <rPh sb="62" eb="64">
      <t>テイネイ</t>
    </rPh>
    <rPh sb="65" eb="67">
      <t>タイオウ</t>
    </rPh>
    <rPh sb="68" eb="70">
      <t>ヒツヨウ</t>
    </rPh>
    <phoneticPr fontId="1"/>
  </si>
  <si>
    <t>50</t>
  </si>
  <si>
    <t>会社員</t>
    <rPh sb="0" eb="3">
      <t>カイシャイン</t>
    </rPh>
    <phoneticPr fontId="1"/>
  </si>
  <si>
    <t>通勤時の東海道と身延線の連絡を便利にすることに一考してください。ダイヤ改正ごと不便になりました。</t>
    <rPh sb="0" eb="2">
      <t>ツウキン</t>
    </rPh>
    <rPh sb="2" eb="3">
      <t>ジ</t>
    </rPh>
    <rPh sb="4" eb="7">
      <t>トウカイドウ</t>
    </rPh>
    <rPh sb="8" eb="11">
      <t>ミノブセン</t>
    </rPh>
    <rPh sb="12" eb="14">
      <t>レンラク</t>
    </rPh>
    <rPh sb="15" eb="17">
      <t>ベンリ</t>
    </rPh>
    <rPh sb="23" eb="25">
      <t>イッコウ</t>
    </rPh>
    <rPh sb="35" eb="37">
      <t>カイセイ</t>
    </rPh>
    <rPh sb="39" eb="41">
      <t>フベン</t>
    </rPh>
    <phoneticPr fontId="1"/>
  </si>
  <si>
    <t>通勤や旅行をしやすくして下さい。</t>
    <rPh sb="0" eb="2">
      <t>ツウキン</t>
    </rPh>
    <rPh sb="3" eb="5">
      <t>リョコウ</t>
    </rPh>
    <rPh sb="12" eb="13">
      <t>クダ</t>
    </rPh>
    <phoneticPr fontId="1"/>
  </si>
  <si>
    <t>78</t>
  </si>
  <si>
    <t>無職</t>
    <rPh sb="0" eb="2">
      <t>ムショク</t>
    </rPh>
    <phoneticPr fontId="1"/>
  </si>
  <si>
    <t>西富士宮駅にエレベーターを付けてほしい。</t>
    <rPh sb="0" eb="5">
      <t>ニシフジノミヤエキ</t>
    </rPh>
    <rPh sb="13" eb="14">
      <t>ツ</t>
    </rPh>
    <phoneticPr fontId="1"/>
  </si>
  <si>
    <t>西富士宮駅にエレベーターがあれば老人がタクシーやバスで、富士宮駅まで行かなくても市立病院へ行ったりすることができる。</t>
    <rPh sb="0" eb="4">
      <t>ニシフジノミヤ</t>
    </rPh>
    <rPh sb="4" eb="5">
      <t>エキ</t>
    </rPh>
    <rPh sb="16" eb="18">
      <t>ロウジン</t>
    </rPh>
    <rPh sb="28" eb="31">
      <t>フジノミヤ</t>
    </rPh>
    <rPh sb="31" eb="32">
      <t>エキ</t>
    </rPh>
    <rPh sb="34" eb="35">
      <t>イ</t>
    </rPh>
    <rPh sb="40" eb="42">
      <t>シリツ</t>
    </rPh>
    <rPh sb="42" eb="44">
      <t>ビョウイン</t>
    </rPh>
    <rPh sb="45" eb="46">
      <t>イ</t>
    </rPh>
    <phoneticPr fontId="1"/>
  </si>
  <si>
    <t>西富士宮</t>
    <rPh sb="0" eb="3">
      <t>ニシフジ</t>
    </rPh>
    <rPh sb="3" eb="4">
      <t>ミヤ</t>
    </rPh>
    <phoneticPr fontId="1"/>
  </si>
  <si>
    <t>66</t>
  </si>
  <si>
    <t>身延線から富士へ出て、浜松方面に行く時、以前はずっと浜松まで乗り換えなくてもいくことができ、とても便利でした。ぜひ熱海・浜松間を一本にしてもらいたいと思います。それから車内のアナウンスがとてもはぎれよく言ってくださる人、言葉がはっきり聞き取れない人もいるので注意。</t>
    <rPh sb="0" eb="2">
      <t>ミノブ</t>
    </rPh>
    <rPh sb="2" eb="3">
      <t>セン</t>
    </rPh>
    <rPh sb="5" eb="7">
      <t>フジ</t>
    </rPh>
    <rPh sb="8" eb="9">
      <t>デ</t>
    </rPh>
    <rPh sb="11" eb="13">
      <t>ハママツ</t>
    </rPh>
    <rPh sb="13" eb="15">
      <t>ホウメン</t>
    </rPh>
    <rPh sb="16" eb="17">
      <t>イ</t>
    </rPh>
    <rPh sb="18" eb="19">
      <t>トキ</t>
    </rPh>
    <rPh sb="20" eb="22">
      <t>イゼン</t>
    </rPh>
    <rPh sb="26" eb="28">
      <t>ハママツ</t>
    </rPh>
    <rPh sb="30" eb="31">
      <t>ノ</t>
    </rPh>
    <rPh sb="32" eb="33">
      <t>カ</t>
    </rPh>
    <rPh sb="49" eb="51">
      <t>ベンリ</t>
    </rPh>
    <rPh sb="57" eb="59">
      <t>アタミ</t>
    </rPh>
    <rPh sb="60" eb="62">
      <t>ハママツ</t>
    </rPh>
    <rPh sb="62" eb="63">
      <t>カン</t>
    </rPh>
    <rPh sb="64" eb="66">
      <t>イッポン</t>
    </rPh>
    <rPh sb="75" eb="76">
      <t>オモ</t>
    </rPh>
    <rPh sb="84" eb="86">
      <t>シャナイ</t>
    </rPh>
    <rPh sb="101" eb="102">
      <t>イ</t>
    </rPh>
    <rPh sb="108" eb="109">
      <t>ヒト</t>
    </rPh>
    <rPh sb="110" eb="112">
      <t>コトバ</t>
    </rPh>
    <rPh sb="117" eb="118">
      <t>キ</t>
    </rPh>
    <rPh sb="119" eb="120">
      <t>ト</t>
    </rPh>
    <rPh sb="123" eb="124">
      <t>ヒト</t>
    </rPh>
    <rPh sb="129" eb="131">
      <t>チュウイ</t>
    </rPh>
    <phoneticPr fontId="1"/>
  </si>
  <si>
    <t>省エネの時代、昔のように窓が開いたらとても涼しいと思う。そして冷房もマメに冷やしすぎないように調節をお願いします。</t>
    <rPh sb="0" eb="1">
      <t>ショウ</t>
    </rPh>
    <rPh sb="4" eb="6">
      <t>ジダイ</t>
    </rPh>
    <rPh sb="7" eb="8">
      <t>ムカシ</t>
    </rPh>
    <rPh sb="12" eb="13">
      <t>マド</t>
    </rPh>
    <rPh sb="14" eb="15">
      <t>ア</t>
    </rPh>
    <rPh sb="21" eb="22">
      <t>スズ</t>
    </rPh>
    <rPh sb="25" eb="26">
      <t>オモ</t>
    </rPh>
    <rPh sb="31" eb="33">
      <t>レイボウ</t>
    </rPh>
    <rPh sb="37" eb="38">
      <t>ヒ</t>
    </rPh>
    <rPh sb="47" eb="49">
      <t>チョウセツ</t>
    </rPh>
    <rPh sb="51" eb="52">
      <t>ネガ</t>
    </rPh>
    <phoneticPr fontId="1"/>
  </si>
  <si>
    <t>53</t>
  </si>
  <si>
    <t>広告配付</t>
    <rPh sb="0" eb="2">
      <t>コウコク</t>
    </rPh>
    <rPh sb="2" eb="4">
      <t>ハイフ</t>
    </rPh>
    <phoneticPr fontId="1"/>
  </si>
  <si>
    <t>身延線の本数、西富士から富士の本数を増やしてほしい。また、東海道との接続をよくしてほしい。</t>
    <rPh sb="0" eb="2">
      <t>ミノブ</t>
    </rPh>
    <rPh sb="2" eb="3">
      <t>セン</t>
    </rPh>
    <rPh sb="4" eb="6">
      <t>ホンスウ</t>
    </rPh>
    <rPh sb="7" eb="10">
      <t>ニシフジ</t>
    </rPh>
    <rPh sb="12" eb="14">
      <t>フジ</t>
    </rPh>
    <rPh sb="15" eb="17">
      <t>ホンスウ</t>
    </rPh>
    <rPh sb="18" eb="19">
      <t>フ</t>
    </rPh>
    <rPh sb="29" eb="32">
      <t>トウカイドウ</t>
    </rPh>
    <rPh sb="34" eb="36">
      <t>セツゾク</t>
    </rPh>
    <phoneticPr fontId="1"/>
  </si>
  <si>
    <t>階段が急で年寄り困る。満員電車にならないように、本数増をしてほしい。身延線、前よりとかわかりにくいので、ボタンやめて全部で降りれるようにしてほしい。</t>
    <rPh sb="0" eb="2">
      <t>カイダン</t>
    </rPh>
    <rPh sb="3" eb="4">
      <t>キュウ</t>
    </rPh>
    <rPh sb="5" eb="7">
      <t>トシヨ</t>
    </rPh>
    <rPh sb="8" eb="9">
      <t>コマ</t>
    </rPh>
    <rPh sb="11" eb="13">
      <t>マンイン</t>
    </rPh>
    <rPh sb="13" eb="15">
      <t>デンシャ</t>
    </rPh>
    <rPh sb="24" eb="26">
      <t>ホンスウ</t>
    </rPh>
    <rPh sb="26" eb="27">
      <t>ゾウ</t>
    </rPh>
    <rPh sb="34" eb="36">
      <t>ミノブ</t>
    </rPh>
    <rPh sb="36" eb="37">
      <t>セン</t>
    </rPh>
    <rPh sb="38" eb="39">
      <t>マエ</t>
    </rPh>
    <rPh sb="58" eb="60">
      <t>ゼンブ</t>
    </rPh>
    <rPh sb="61" eb="62">
      <t>オ</t>
    </rPh>
    <phoneticPr fontId="1"/>
  </si>
  <si>
    <t>鉄道の利用は絶対増やしてほしい。</t>
    <rPh sb="0" eb="2">
      <t>テツドウ</t>
    </rPh>
    <rPh sb="3" eb="5">
      <t>リヨウ</t>
    </rPh>
    <rPh sb="6" eb="8">
      <t>ゼッタイ</t>
    </rPh>
    <rPh sb="8" eb="9">
      <t>フ</t>
    </rPh>
    <phoneticPr fontId="1"/>
  </si>
  <si>
    <t>64</t>
  </si>
  <si>
    <t>身延線西富士駅周辺には駐車場がないので、駅まで歩いて行った後の駅階段の上り下りは高齢者にとっては大変きついので、エレベーターを設置してほしい。　富士駅の上下線接続ダイヤを表示してほしい。</t>
    <rPh sb="0" eb="2">
      <t>ミノブ</t>
    </rPh>
    <rPh sb="2" eb="3">
      <t>セン</t>
    </rPh>
    <rPh sb="3" eb="6">
      <t>ニシフジ</t>
    </rPh>
    <rPh sb="6" eb="7">
      <t>エキ</t>
    </rPh>
    <rPh sb="7" eb="9">
      <t>シュウヘン</t>
    </rPh>
    <rPh sb="11" eb="14">
      <t>チュウシャジョウ</t>
    </rPh>
    <rPh sb="20" eb="21">
      <t>エキ</t>
    </rPh>
    <rPh sb="23" eb="24">
      <t>アル</t>
    </rPh>
    <rPh sb="26" eb="27">
      <t>イ</t>
    </rPh>
    <rPh sb="29" eb="30">
      <t>アト</t>
    </rPh>
    <rPh sb="31" eb="32">
      <t>エキ</t>
    </rPh>
    <rPh sb="32" eb="34">
      <t>カイダン</t>
    </rPh>
    <rPh sb="35" eb="36">
      <t>ノボ</t>
    </rPh>
    <rPh sb="37" eb="38">
      <t>クダ</t>
    </rPh>
    <rPh sb="40" eb="43">
      <t>コウレイシャ</t>
    </rPh>
    <rPh sb="48" eb="50">
      <t>タイヘン</t>
    </rPh>
    <rPh sb="63" eb="65">
      <t>セッチ</t>
    </rPh>
    <rPh sb="72" eb="74">
      <t>フジ</t>
    </rPh>
    <rPh sb="74" eb="75">
      <t>エキ</t>
    </rPh>
    <rPh sb="76" eb="79">
      <t>ジョウゲセン</t>
    </rPh>
    <rPh sb="79" eb="81">
      <t>セツゾク</t>
    </rPh>
    <rPh sb="85" eb="87">
      <t>ヒョウジ</t>
    </rPh>
    <phoneticPr fontId="1"/>
  </si>
  <si>
    <t>鰍沢口</t>
    <rPh sb="0" eb="3">
      <t>カジカザワグチ</t>
    </rPh>
    <phoneticPr fontId="1"/>
  </si>
  <si>
    <t>73</t>
  </si>
  <si>
    <t>柵を作る以外に方法はない。</t>
    <rPh sb="0" eb="1">
      <t>サク</t>
    </rPh>
    <rPh sb="2" eb="3">
      <t>ツク</t>
    </rPh>
    <rPh sb="4" eb="6">
      <t>イガイ</t>
    </rPh>
    <rPh sb="7" eb="9">
      <t>ホウホウ</t>
    </rPh>
    <phoneticPr fontId="1"/>
  </si>
  <si>
    <t>駅の無人化以来きっぷを買うのに困っている。わざわざ電車賃を払って買いに行っている状態である。結果高い運賃になってしまう。</t>
    <rPh sb="0" eb="1">
      <t>エキ</t>
    </rPh>
    <rPh sb="2" eb="5">
      <t>ムジンカ</t>
    </rPh>
    <rPh sb="5" eb="7">
      <t>イライ</t>
    </rPh>
    <rPh sb="11" eb="12">
      <t>カ</t>
    </rPh>
    <rPh sb="15" eb="16">
      <t>コマ</t>
    </rPh>
    <rPh sb="25" eb="28">
      <t>デンシャチン</t>
    </rPh>
    <rPh sb="29" eb="30">
      <t>ハラ</t>
    </rPh>
    <rPh sb="32" eb="33">
      <t>カ</t>
    </rPh>
    <rPh sb="35" eb="36">
      <t>イ</t>
    </rPh>
    <rPh sb="40" eb="42">
      <t>ジョウタイ</t>
    </rPh>
    <rPh sb="46" eb="48">
      <t>ケッカ</t>
    </rPh>
    <rPh sb="48" eb="49">
      <t>タカ</t>
    </rPh>
    <rPh sb="50" eb="52">
      <t>ウンチン</t>
    </rPh>
    <phoneticPr fontId="1"/>
  </si>
  <si>
    <t>市川大門</t>
    <rPh sb="0" eb="2">
      <t>イチカワ</t>
    </rPh>
    <rPh sb="2" eb="4">
      <t>ダイモン</t>
    </rPh>
    <phoneticPr fontId="1"/>
  </si>
  <si>
    <t>72</t>
  </si>
  <si>
    <t>廃止はだめ。</t>
    <rPh sb="0" eb="2">
      <t>ハイシ</t>
    </rPh>
    <phoneticPr fontId="1"/>
  </si>
  <si>
    <t>88</t>
  </si>
  <si>
    <t>いつも身延線ありがたいと思っています。利用者、行政がもっと自覚しなければと思います。</t>
    <rPh sb="3" eb="5">
      <t>ミノブ</t>
    </rPh>
    <rPh sb="5" eb="6">
      <t>セン</t>
    </rPh>
    <rPh sb="12" eb="13">
      <t>オモ</t>
    </rPh>
    <rPh sb="19" eb="22">
      <t>リヨウシャ</t>
    </rPh>
    <rPh sb="23" eb="25">
      <t>ギョウセイ</t>
    </rPh>
    <rPh sb="29" eb="31">
      <t>ジカク</t>
    </rPh>
    <rPh sb="37" eb="38">
      <t>オモ</t>
    </rPh>
    <phoneticPr fontId="1"/>
  </si>
  <si>
    <t>身延線をみすてないで下さい。　</t>
    <rPh sb="0" eb="2">
      <t>ミノブ</t>
    </rPh>
    <rPh sb="2" eb="3">
      <t>セン</t>
    </rPh>
    <rPh sb="10" eb="11">
      <t>クダ</t>
    </rPh>
    <phoneticPr fontId="1"/>
  </si>
  <si>
    <t>市川本町</t>
    <rPh sb="0" eb="2">
      <t>イチカワ</t>
    </rPh>
    <rPh sb="2" eb="4">
      <t>ホンマチ</t>
    </rPh>
    <phoneticPr fontId="1"/>
  </si>
  <si>
    <t>60</t>
  </si>
  <si>
    <t>事故のない安全な鉄道を目標にしてほしい。（点検・整備）</t>
    <rPh sb="0" eb="2">
      <t>ジコ</t>
    </rPh>
    <rPh sb="5" eb="7">
      <t>アンゼン</t>
    </rPh>
    <rPh sb="8" eb="10">
      <t>テツドウ</t>
    </rPh>
    <rPh sb="11" eb="13">
      <t>モクヒョウ</t>
    </rPh>
    <rPh sb="21" eb="23">
      <t>テンケン</t>
    </rPh>
    <rPh sb="24" eb="26">
      <t>セイビ</t>
    </rPh>
    <phoneticPr fontId="1"/>
  </si>
  <si>
    <t>69</t>
  </si>
  <si>
    <t>電車とホームの段差が大きい。</t>
    <rPh sb="0" eb="2">
      <t>デンシャ</t>
    </rPh>
    <rPh sb="7" eb="9">
      <t>ダンサ</t>
    </rPh>
    <rPh sb="10" eb="11">
      <t>オオ</t>
    </rPh>
    <phoneticPr fontId="1"/>
  </si>
  <si>
    <t>大岡</t>
    <rPh sb="0" eb="2">
      <t>オオオカ</t>
    </rPh>
    <phoneticPr fontId="1"/>
  </si>
  <si>
    <t>57</t>
  </si>
  <si>
    <t>自営業</t>
    <rPh sb="0" eb="3">
      <t>ジエイギョウ</t>
    </rPh>
    <phoneticPr fontId="1"/>
  </si>
  <si>
    <t>設備投資にお金が掛かるなら、あらゆる面で鉄道職員の増強が必要なのではＯＢの力も借りて。</t>
    <rPh sb="0" eb="2">
      <t>セツビ</t>
    </rPh>
    <rPh sb="2" eb="4">
      <t>トウシ</t>
    </rPh>
    <rPh sb="6" eb="7">
      <t>カネ</t>
    </rPh>
    <rPh sb="8" eb="9">
      <t>カ</t>
    </rPh>
    <rPh sb="18" eb="19">
      <t>メン</t>
    </rPh>
    <rPh sb="20" eb="22">
      <t>テツドウ</t>
    </rPh>
    <rPh sb="22" eb="24">
      <t>ショクイン</t>
    </rPh>
    <rPh sb="25" eb="27">
      <t>ゾウキョウ</t>
    </rPh>
    <rPh sb="28" eb="30">
      <t>ヒツヨウ</t>
    </rPh>
    <rPh sb="37" eb="38">
      <t>チカラ</t>
    </rPh>
    <rPh sb="39" eb="40">
      <t>カ</t>
    </rPh>
    <phoneticPr fontId="1"/>
  </si>
  <si>
    <t>日本の鉄道は我が国を代表する文化、文明であると思います。お上（政府・民主党）は何を考えているんでしょうね。ガンバレＪＲ東海</t>
    <rPh sb="0" eb="2">
      <t>ニホン</t>
    </rPh>
    <rPh sb="3" eb="5">
      <t>テツドウ</t>
    </rPh>
    <rPh sb="6" eb="7">
      <t>ワ</t>
    </rPh>
    <rPh sb="8" eb="9">
      <t>クニ</t>
    </rPh>
    <rPh sb="10" eb="12">
      <t>ダイヒョウ</t>
    </rPh>
    <rPh sb="14" eb="16">
      <t>ブンカ</t>
    </rPh>
    <rPh sb="17" eb="19">
      <t>ブンメイ</t>
    </rPh>
    <rPh sb="23" eb="24">
      <t>オモ</t>
    </rPh>
    <rPh sb="29" eb="30">
      <t>ウエ</t>
    </rPh>
    <rPh sb="31" eb="33">
      <t>セイフ</t>
    </rPh>
    <rPh sb="34" eb="37">
      <t>ミンシュトウ</t>
    </rPh>
    <rPh sb="39" eb="40">
      <t>ナニ</t>
    </rPh>
    <rPh sb="41" eb="42">
      <t>カンガ</t>
    </rPh>
    <rPh sb="59" eb="61">
      <t>トウカイ</t>
    </rPh>
    <phoneticPr fontId="1"/>
  </si>
  <si>
    <t>下土狩</t>
    <rPh sb="0" eb="3">
      <t>シモトガリ</t>
    </rPh>
    <phoneticPr fontId="1"/>
  </si>
  <si>
    <t>89</t>
  </si>
  <si>
    <t>下土狩駅にエレベーターが出来はじめました。沼津に行くのに楽になりますありがとうございました。</t>
    <rPh sb="0" eb="4">
      <t>シモトガリエキ</t>
    </rPh>
    <rPh sb="12" eb="14">
      <t>デキ</t>
    </rPh>
    <rPh sb="21" eb="23">
      <t>ヌマヅ</t>
    </rPh>
    <rPh sb="24" eb="25">
      <t>ユ</t>
    </rPh>
    <rPh sb="28" eb="29">
      <t>ラク</t>
    </rPh>
    <phoneticPr fontId="1"/>
  </si>
  <si>
    <t>76</t>
  </si>
  <si>
    <t>目の不自由な方、幼児等多感な時期等、是非防護柵が必要と思う。</t>
    <rPh sb="0" eb="1">
      <t>メ</t>
    </rPh>
    <rPh sb="2" eb="5">
      <t>フジユウ</t>
    </rPh>
    <rPh sb="6" eb="7">
      <t>カタ</t>
    </rPh>
    <rPh sb="8" eb="10">
      <t>ヨウジ</t>
    </rPh>
    <rPh sb="10" eb="11">
      <t>トウ</t>
    </rPh>
    <rPh sb="11" eb="13">
      <t>タカン</t>
    </rPh>
    <rPh sb="14" eb="16">
      <t>ジキ</t>
    </rPh>
    <rPh sb="16" eb="17">
      <t>トウ</t>
    </rPh>
    <rPh sb="18" eb="20">
      <t>ゼヒ</t>
    </rPh>
    <rPh sb="20" eb="23">
      <t>ボウゴサク</t>
    </rPh>
    <rPh sb="24" eb="26">
      <t>ヒツヨウ</t>
    </rPh>
    <rPh sb="27" eb="28">
      <t>オモ</t>
    </rPh>
    <phoneticPr fontId="1"/>
  </si>
  <si>
    <t>時間により駅員が不在で不便を感じるときがある。</t>
    <rPh sb="0" eb="2">
      <t>ジカン</t>
    </rPh>
    <rPh sb="5" eb="7">
      <t>エキイン</t>
    </rPh>
    <rPh sb="8" eb="10">
      <t>フザイ</t>
    </rPh>
    <rPh sb="11" eb="13">
      <t>フベン</t>
    </rPh>
    <rPh sb="14" eb="15">
      <t>カン</t>
    </rPh>
    <phoneticPr fontId="1"/>
  </si>
  <si>
    <t>下土狩</t>
    <rPh sb="0" eb="1">
      <t>シモ</t>
    </rPh>
    <rPh sb="1" eb="2">
      <t>ツチ</t>
    </rPh>
    <rPh sb="2" eb="3">
      <t>カ</t>
    </rPh>
    <phoneticPr fontId="1"/>
  </si>
  <si>
    <t>55</t>
  </si>
  <si>
    <t>・新幹線熱海駅のような柵はとても有効でしょう。　・毎月新幹線代金だけで、２０万程度支払っています。かなり高いといつも思っています</t>
    <rPh sb="1" eb="4">
      <t>シンカンセン</t>
    </rPh>
    <rPh sb="4" eb="6">
      <t>アタミ</t>
    </rPh>
    <rPh sb="6" eb="7">
      <t>エキ</t>
    </rPh>
    <rPh sb="11" eb="12">
      <t>サク</t>
    </rPh>
    <rPh sb="16" eb="18">
      <t>ユウコウ</t>
    </rPh>
    <rPh sb="25" eb="27">
      <t>マイツキ</t>
    </rPh>
    <rPh sb="27" eb="30">
      <t>シンカンセン</t>
    </rPh>
    <rPh sb="30" eb="32">
      <t>ダイキン</t>
    </rPh>
    <rPh sb="38" eb="39">
      <t>マン</t>
    </rPh>
    <rPh sb="39" eb="41">
      <t>テイド</t>
    </rPh>
    <rPh sb="41" eb="43">
      <t>シハラ</t>
    </rPh>
    <rPh sb="52" eb="53">
      <t>タカ</t>
    </rPh>
    <rPh sb="58" eb="59">
      <t>オモ</t>
    </rPh>
    <phoneticPr fontId="1"/>
  </si>
  <si>
    <t>・御殿場線下土狩駅の東西通路を設置するつもりがＪＲにはないとのことですが、地域の為にも橋上駅化して欲しい。　・本数も伊豆箱根鉄道に負けない位の数に増やしてほしい。</t>
    <rPh sb="1" eb="4">
      <t>ゴテンバ</t>
    </rPh>
    <rPh sb="4" eb="5">
      <t>セン</t>
    </rPh>
    <rPh sb="5" eb="9">
      <t>シモトガリエキ</t>
    </rPh>
    <rPh sb="10" eb="12">
      <t>トウザイ</t>
    </rPh>
    <rPh sb="12" eb="14">
      <t>ツウロ</t>
    </rPh>
    <rPh sb="15" eb="17">
      <t>セッチ</t>
    </rPh>
    <rPh sb="37" eb="39">
      <t>チイキ</t>
    </rPh>
    <rPh sb="40" eb="41">
      <t>タメ</t>
    </rPh>
    <rPh sb="43" eb="45">
      <t>ハシガミ</t>
    </rPh>
    <rPh sb="45" eb="46">
      <t>エキ</t>
    </rPh>
    <rPh sb="46" eb="47">
      <t>カ</t>
    </rPh>
    <rPh sb="49" eb="50">
      <t>ホ</t>
    </rPh>
    <rPh sb="55" eb="57">
      <t>ホンスウ</t>
    </rPh>
    <rPh sb="58" eb="60">
      <t>イズ</t>
    </rPh>
    <rPh sb="60" eb="62">
      <t>ハコネ</t>
    </rPh>
    <rPh sb="62" eb="64">
      <t>テツドウ</t>
    </rPh>
    <rPh sb="65" eb="66">
      <t>マ</t>
    </rPh>
    <rPh sb="69" eb="70">
      <t>グライ</t>
    </rPh>
    <rPh sb="71" eb="72">
      <t>カズ</t>
    </rPh>
    <rPh sb="73" eb="74">
      <t>フ</t>
    </rPh>
    <phoneticPr fontId="1"/>
  </si>
  <si>
    <t>三島駅に停車する「ひかり」を増やして欲しい。乗降客数からも停めてしかるべきと思う。また、ＪＲ西方面から夜帰宅するのに、浜松・静岡までしか来れなくて、とても困るので何とかしてほしい。</t>
    <rPh sb="0" eb="2">
      <t>ミシマ</t>
    </rPh>
    <rPh sb="2" eb="3">
      <t>エキ</t>
    </rPh>
    <rPh sb="4" eb="6">
      <t>テイシャ</t>
    </rPh>
    <rPh sb="14" eb="15">
      <t>フ</t>
    </rPh>
    <rPh sb="18" eb="19">
      <t>ホ</t>
    </rPh>
    <rPh sb="22" eb="24">
      <t>ジョウコウ</t>
    </rPh>
    <rPh sb="24" eb="26">
      <t>キャクスウ</t>
    </rPh>
    <rPh sb="29" eb="30">
      <t>ト</t>
    </rPh>
    <rPh sb="38" eb="39">
      <t>オモ</t>
    </rPh>
    <rPh sb="46" eb="47">
      <t>ニシ</t>
    </rPh>
    <rPh sb="47" eb="49">
      <t>ホウメン</t>
    </rPh>
    <rPh sb="51" eb="52">
      <t>ヨル</t>
    </rPh>
    <rPh sb="52" eb="54">
      <t>キタク</t>
    </rPh>
    <rPh sb="59" eb="61">
      <t>ハママツ</t>
    </rPh>
    <rPh sb="62" eb="64">
      <t>シズオカ</t>
    </rPh>
    <rPh sb="68" eb="69">
      <t>コ</t>
    </rPh>
    <rPh sb="77" eb="78">
      <t>コマ</t>
    </rPh>
    <rPh sb="81" eb="82">
      <t>ナン</t>
    </rPh>
    <phoneticPr fontId="1"/>
  </si>
  <si>
    <t>岩波</t>
    <rPh sb="0" eb="2">
      <t>イワナミ</t>
    </rPh>
    <phoneticPr fontId="1"/>
  </si>
  <si>
    <t>56</t>
  </si>
  <si>
    <t>駅を無人化ではなく、常に社員の方が常駐していて欲しい。</t>
    <rPh sb="0" eb="1">
      <t>エキ</t>
    </rPh>
    <rPh sb="2" eb="5">
      <t>ムジンカ</t>
    </rPh>
    <rPh sb="10" eb="11">
      <t>ツネ</t>
    </rPh>
    <rPh sb="12" eb="14">
      <t>シャイン</t>
    </rPh>
    <rPh sb="15" eb="16">
      <t>カタ</t>
    </rPh>
    <rPh sb="17" eb="19">
      <t>ジョウチュウ</t>
    </rPh>
    <rPh sb="23" eb="24">
      <t>ホ</t>
    </rPh>
    <phoneticPr fontId="1"/>
  </si>
  <si>
    <t>富士岡</t>
    <rPh sb="0" eb="3">
      <t>フジオカ</t>
    </rPh>
    <phoneticPr fontId="1"/>
  </si>
  <si>
    <t>70</t>
  </si>
  <si>
    <t>保険代理業</t>
    <rPh sb="0" eb="2">
      <t>ホケン</t>
    </rPh>
    <rPh sb="2" eb="4">
      <t>ダイリ</t>
    </rPh>
    <rPh sb="4" eb="5">
      <t>ギョウ</t>
    </rPh>
    <phoneticPr fontId="1"/>
  </si>
  <si>
    <t>お客さんのマナーと自己責任の為特にないができればホームにベンチを多くしてほしい。</t>
    <rPh sb="1" eb="2">
      <t>キャク</t>
    </rPh>
    <rPh sb="9" eb="11">
      <t>ジコ</t>
    </rPh>
    <rPh sb="11" eb="13">
      <t>セキニン</t>
    </rPh>
    <rPh sb="14" eb="15">
      <t>タメ</t>
    </rPh>
    <rPh sb="15" eb="16">
      <t>トク</t>
    </rPh>
    <rPh sb="32" eb="33">
      <t>オオ</t>
    </rPh>
    <phoneticPr fontId="1"/>
  </si>
  <si>
    <t>ホームに渡る陸橋を無くしてほしい。雨の日、風の日、寒い日に手すり側に人が並んで手すりが使用できず、足の不自由な人は階段を降りることも登るときも困っている。</t>
    <rPh sb="4" eb="5">
      <t>ワタ</t>
    </rPh>
    <rPh sb="6" eb="7">
      <t>リク</t>
    </rPh>
    <rPh sb="7" eb="8">
      <t>バシ</t>
    </rPh>
    <rPh sb="9" eb="10">
      <t>ナ</t>
    </rPh>
    <rPh sb="17" eb="18">
      <t>アメ</t>
    </rPh>
    <rPh sb="19" eb="20">
      <t>ヒ</t>
    </rPh>
    <rPh sb="21" eb="22">
      <t>カゼ</t>
    </rPh>
    <rPh sb="23" eb="24">
      <t>ヒ</t>
    </rPh>
    <rPh sb="25" eb="26">
      <t>サム</t>
    </rPh>
    <rPh sb="27" eb="28">
      <t>ヒ</t>
    </rPh>
    <rPh sb="29" eb="30">
      <t>テ</t>
    </rPh>
    <rPh sb="32" eb="33">
      <t>ガワ</t>
    </rPh>
    <rPh sb="34" eb="35">
      <t>ヒト</t>
    </rPh>
    <rPh sb="36" eb="37">
      <t>ナラ</t>
    </rPh>
    <rPh sb="39" eb="40">
      <t>テ</t>
    </rPh>
    <rPh sb="43" eb="45">
      <t>シヨウ</t>
    </rPh>
    <rPh sb="49" eb="50">
      <t>アシ</t>
    </rPh>
    <rPh sb="51" eb="54">
      <t>フジユウ</t>
    </rPh>
    <rPh sb="55" eb="56">
      <t>ヒト</t>
    </rPh>
    <rPh sb="57" eb="59">
      <t>カイダン</t>
    </rPh>
    <rPh sb="60" eb="61">
      <t>オ</t>
    </rPh>
    <rPh sb="66" eb="67">
      <t>ノボ</t>
    </rPh>
    <rPh sb="71" eb="72">
      <t>コマ</t>
    </rPh>
    <phoneticPr fontId="1"/>
  </si>
  <si>
    <t>東海・東日本の接点の為か乗り換えが多すぎる。</t>
    <rPh sb="0" eb="2">
      <t>トウカイ</t>
    </rPh>
    <rPh sb="3" eb="4">
      <t>ヒガシ</t>
    </rPh>
    <rPh sb="4" eb="6">
      <t>ニホン</t>
    </rPh>
    <rPh sb="7" eb="9">
      <t>セッテン</t>
    </rPh>
    <rPh sb="10" eb="11">
      <t>タメ</t>
    </rPh>
    <rPh sb="12" eb="13">
      <t>ノ</t>
    </rPh>
    <rPh sb="14" eb="15">
      <t>カ</t>
    </rPh>
    <rPh sb="17" eb="18">
      <t>オオ</t>
    </rPh>
    <phoneticPr fontId="1"/>
  </si>
  <si>
    <t>68</t>
  </si>
  <si>
    <t>民営化されているのに連絡、問い合わせなどについて、電話での対応ができず、ＪＲに対しておおいに不満である。</t>
    <rPh sb="0" eb="3">
      <t>ミンエイカ</t>
    </rPh>
    <rPh sb="10" eb="12">
      <t>レンラク</t>
    </rPh>
    <rPh sb="13" eb="14">
      <t>ト</t>
    </rPh>
    <rPh sb="15" eb="16">
      <t>ア</t>
    </rPh>
    <rPh sb="25" eb="27">
      <t>デンワ</t>
    </rPh>
    <rPh sb="29" eb="31">
      <t>タイオウ</t>
    </rPh>
    <rPh sb="39" eb="40">
      <t>タイ</t>
    </rPh>
    <rPh sb="46" eb="48">
      <t>フマン</t>
    </rPh>
    <phoneticPr fontId="1"/>
  </si>
  <si>
    <t>御殿場線の高齢者対策として、バリヤフリー化を推進してほしい。</t>
    <rPh sb="0" eb="3">
      <t>ゴテンバ</t>
    </rPh>
    <rPh sb="3" eb="4">
      <t>セン</t>
    </rPh>
    <rPh sb="5" eb="8">
      <t>コウレイシャ</t>
    </rPh>
    <rPh sb="8" eb="10">
      <t>タイサク</t>
    </rPh>
    <rPh sb="20" eb="21">
      <t>カ</t>
    </rPh>
    <rPh sb="22" eb="24">
      <t>スイシン</t>
    </rPh>
    <phoneticPr fontId="1"/>
  </si>
  <si>
    <t>御殿場</t>
    <rPh sb="0" eb="3">
      <t>ゴテンバ</t>
    </rPh>
    <phoneticPr fontId="1"/>
  </si>
  <si>
    <t>線路沿いの雑草をなんとかしてほしいゴミを捨てるタバコを捨てるどうにかなりませんか工事に来る人たちに10分でも雑草ゴミのをというと担当の違うようで国鉄時代をそのまま・・・会社も個人の家だったらすぐ処理しないと大変だと思いますが景観が良いとゴミも捨てにくいと思います</t>
    <rPh sb="0" eb="2">
      <t>センロ</t>
    </rPh>
    <rPh sb="2" eb="3">
      <t>ゾ</t>
    </rPh>
    <rPh sb="5" eb="7">
      <t>ザッソウ</t>
    </rPh>
    <rPh sb="20" eb="21">
      <t>ス</t>
    </rPh>
    <rPh sb="27" eb="28">
      <t>ス</t>
    </rPh>
    <rPh sb="40" eb="42">
      <t>コウジ</t>
    </rPh>
    <rPh sb="43" eb="44">
      <t>ク</t>
    </rPh>
    <rPh sb="45" eb="46">
      <t>ヒト</t>
    </rPh>
    <rPh sb="51" eb="52">
      <t>フン</t>
    </rPh>
    <rPh sb="54" eb="56">
      <t>ザッソウ</t>
    </rPh>
    <rPh sb="64" eb="66">
      <t>タントウ</t>
    </rPh>
    <rPh sb="67" eb="68">
      <t>チガ</t>
    </rPh>
    <rPh sb="72" eb="74">
      <t>コクテツ</t>
    </rPh>
    <rPh sb="74" eb="76">
      <t>ジダイ</t>
    </rPh>
    <rPh sb="84" eb="86">
      <t>カイシャ</t>
    </rPh>
    <rPh sb="87" eb="89">
      <t>コジン</t>
    </rPh>
    <rPh sb="90" eb="91">
      <t>イエ</t>
    </rPh>
    <rPh sb="97" eb="99">
      <t>ショリ</t>
    </rPh>
    <rPh sb="103" eb="105">
      <t>タイヘン</t>
    </rPh>
    <rPh sb="107" eb="108">
      <t>オモ</t>
    </rPh>
    <rPh sb="112" eb="114">
      <t>ケイカン</t>
    </rPh>
    <rPh sb="115" eb="116">
      <t>ヨ</t>
    </rPh>
    <rPh sb="121" eb="122">
      <t>ス</t>
    </rPh>
    <rPh sb="127" eb="128">
      <t>オモ</t>
    </rPh>
    <phoneticPr fontId="1"/>
  </si>
  <si>
    <t>84</t>
  </si>
  <si>
    <t>ＪＲ東海の休日乗り放題￥２６００切符　　ＪＲ東海名古屋方面の青空フリー￥２５００同じ￥２５００にして下さい。それとＪＲ東日本でも同じのを使って下さい。不満はない。</t>
    <rPh sb="2" eb="4">
      <t>トウカイ</t>
    </rPh>
    <rPh sb="5" eb="7">
      <t>キュウジツ</t>
    </rPh>
    <rPh sb="7" eb="8">
      <t>ノ</t>
    </rPh>
    <rPh sb="9" eb="11">
      <t>ホウダイ</t>
    </rPh>
    <rPh sb="16" eb="18">
      <t>キップ</t>
    </rPh>
    <rPh sb="22" eb="24">
      <t>トウカイ</t>
    </rPh>
    <rPh sb="24" eb="27">
      <t>ナゴヤ</t>
    </rPh>
    <rPh sb="27" eb="29">
      <t>ホウメン</t>
    </rPh>
    <rPh sb="30" eb="32">
      <t>アオゾラ</t>
    </rPh>
    <rPh sb="40" eb="41">
      <t>オナ</t>
    </rPh>
    <rPh sb="50" eb="51">
      <t>クダ</t>
    </rPh>
    <rPh sb="59" eb="62">
      <t>ヒガシニホン</t>
    </rPh>
    <rPh sb="64" eb="65">
      <t>オナ</t>
    </rPh>
    <rPh sb="68" eb="69">
      <t>ツカ</t>
    </rPh>
    <rPh sb="71" eb="72">
      <t>クダ</t>
    </rPh>
    <rPh sb="75" eb="77">
      <t>フマン</t>
    </rPh>
    <phoneticPr fontId="1"/>
  </si>
  <si>
    <t>ひかりがもう少し、静岡県内に停まればよいなと思っている。しかしあまり停まると光の意味がなくなるし、考えいろいろです。</t>
    <rPh sb="6" eb="7">
      <t>スコ</t>
    </rPh>
    <rPh sb="9" eb="11">
      <t>シズオカ</t>
    </rPh>
    <rPh sb="11" eb="13">
      <t>ケンナイ</t>
    </rPh>
    <rPh sb="14" eb="15">
      <t>ト</t>
    </rPh>
    <rPh sb="22" eb="23">
      <t>オモ</t>
    </rPh>
    <rPh sb="34" eb="35">
      <t>ト</t>
    </rPh>
    <rPh sb="38" eb="39">
      <t>ヒカリ</t>
    </rPh>
    <rPh sb="40" eb="42">
      <t>イミ</t>
    </rPh>
    <rPh sb="49" eb="50">
      <t>カンガ</t>
    </rPh>
    <phoneticPr fontId="1"/>
  </si>
  <si>
    <t>駿河小山</t>
    <rPh sb="0" eb="2">
      <t>スルガ</t>
    </rPh>
    <rPh sb="2" eb="4">
      <t>コヤマ</t>
    </rPh>
    <phoneticPr fontId="1"/>
  </si>
  <si>
    <t>無人駅が増え列車が遅れることが多い　定期券や回数券等駅員のいる駅に行かないと購入できないので非常に不便</t>
    <rPh sb="0" eb="3">
      <t>ムジンエキ</t>
    </rPh>
    <rPh sb="4" eb="5">
      <t>フ</t>
    </rPh>
    <rPh sb="6" eb="8">
      <t>レッシャ</t>
    </rPh>
    <rPh sb="9" eb="10">
      <t>オク</t>
    </rPh>
    <rPh sb="15" eb="16">
      <t>オオ</t>
    </rPh>
    <rPh sb="18" eb="21">
      <t>テイキケン</t>
    </rPh>
    <rPh sb="22" eb="25">
      <t>カイスウケン</t>
    </rPh>
    <rPh sb="25" eb="26">
      <t>トウ</t>
    </rPh>
    <rPh sb="26" eb="28">
      <t>エキイン</t>
    </rPh>
    <rPh sb="31" eb="32">
      <t>エキ</t>
    </rPh>
    <rPh sb="33" eb="34">
      <t>イ</t>
    </rPh>
    <rPh sb="38" eb="40">
      <t>コウニュウ</t>
    </rPh>
    <rPh sb="46" eb="48">
      <t>ヒジョウ</t>
    </rPh>
    <rPh sb="49" eb="51">
      <t>フベン</t>
    </rPh>
    <phoneticPr fontId="1"/>
  </si>
  <si>
    <t>山北</t>
    <rPh sb="0" eb="2">
      <t>ヤマキタ</t>
    </rPh>
    <phoneticPr fontId="1"/>
  </si>
  <si>
    <t>52</t>
  </si>
  <si>
    <t>台風や大雨で御殿場線は不通になり不便。山北高校生徒も通学できない。せめて国府津・山北間は運行して。</t>
    <rPh sb="0" eb="2">
      <t>タイフウ</t>
    </rPh>
    <rPh sb="3" eb="5">
      <t>オオアメ</t>
    </rPh>
    <rPh sb="6" eb="9">
      <t>ゴテンバ</t>
    </rPh>
    <rPh sb="9" eb="10">
      <t>セン</t>
    </rPh>
    <rPh sb="11" eb="13">
      <t>フツウ</t>
    </rPh>
    <rPh sb="16" eb="18">
      <t>フベン</t>
    </rPh>
    <rPh sb="19" eb="21">
      <t>ヤマキタ</t>
    </rPh>
    <rPh sb="21" eb="23">
      <t>コウコウ</t>
    </rPh>
    <rPh sb="23" eb="25">
      <t>セイト</t>
    </rPh>
    <rPh sb="26" eb="28">
      <t>ツウガク</t>
    </rPh>
    <rPh sb="36" eb="39">
      <t>コウヅ</t>
    </rPh>
    <rPh sb="40" eb="42">
      <t>ヤマキタ</t>
    </rPh>
    <rPh sb="42" eb="43">
      <t>カン</t>
    </rPh>
    <rPh sb="44" eb="46">
      <t>ウンコウ</t>
    </rPh>
    <phoneticPr fontId="1"/>
  </si>
  <si>
    <t>赤字だから無人化、本数が少ない→不便だから利用しないという悪循環。本数が増えれば利用する。</t>
    <rPh sb="0" eb="2">
      <t>アカジ</t>
    </rPh>
    <rPh sb="5" eb="8">
      <t>ムジンカ</t>
    </rPh>
    <rPh sb="9" eb="11">
      <t>ホンスウ</t>
    </rPh>
    <rPh sb="12" eb="13">
      <t>スク</t>
    </rPh>
    <rPh sb="16" eb="18">
      <t>フベン</t>
    </rPh>
    <rPh sb="21" eb="23">
      <t>リヨウ</t>
    </rPh>
    <rPh sb="29" eb="32">
      <t>アクジュンカン</t>
    </rPh>
    <rPh sb="33" eb="35">
      <t>ホンスウ</t>
    </rPh>
    <rPh sb="36" eb="37">
      <t>フ</t>
    </rPh>
    <rPh sb="40" eb="42">
      <t>リヨウ</t>
    </rPh>
    <phoneticPr fontId="1"/>
  </si>
  <si>
    <t>30代</t>
    <rPh sb="2" eb="3">
      <t>ダイ</t>
    </rPh>
    <phoneticPr fontId="1"/>
  </si>
  <si>
    <t>無人化をしないで有人にしてほしい。山北駅はベビーカーや車椅子では利用できません。エレベーターの設置が必要。2両では短すぎます。最低でも3両希望します。</t>
    <rPh sb="0" eb="3">
      <t>ムジンカ</t>
    </rPh>
    <rPh sb="8" eb="10">
      <t>ユウジン</t>
    </rPh>
    <rPh sb="17" eb="19">
      <t>ヤマキタ</t>
    </rPh>
    <rPh sb="19" eb="20">
      <t>エキ</t>
    </rPh>
    <rPh sb="27" eb="30">
      <t>クルマイス</t>
    </rPh>
    <rPh sb="32" eb="34">
      <t>リヨウ</t>
    </rPh>
    <rPh sb="47" eb="49">
      <t>セッチ</t>
    </rPh>
    <rPh sb="50" eb="52">
      <t>ヒツヨウ</t>
    </rPh>
    <rPh sb="54" eb="55">
      <t>リョウ</t>
    </rPh>
    <rPh sb="57" eb="58">
      <t>ミジカ</t>
    </rPh>
    <rPh sb="63" eb="65">
      <t>サイテイ</t>
    </rPh>
    <rPh sb="68" eb="69">
      <t>リョウ</t>
    </rPh>
    <rPh sb="69" eb="71">
      <t>キボウ</t>
    </rPh>
    <phoneticPr fontId="1"/>
  </si>
  <si>
    <t>理想は全てに時間帯30分間隔のダイヤです。電車の本数が増えれば利用者も増えると思います。キヨスクもほしい。赤字路線でしょうがよろしくお願いします。</t>
    <rPh sb="0" eb="2">
      <t>リソウ</t>
    </rPh>
    <rPh sb="3" eb="4">
      <t>スベ</t>
    </rPh>
    <rPh sb="6" eb="9">
      <t>ジカンタイ</t>
    </rPh>
    <rPh sb="11" eb="12">
      <t>フン</t>
    </rPh>
    <rPh sb="12" eb="14">
      <t>カンカク</t>
    </rPh>
    <rPh sb="21" eb="23">
      <t>デンシャ</t>
    </rPh>
    <rPh sb="24" eb="26">
      <t>ホンスウ</t>
    </rPh>
    <rPh sb="27" eb="28">
      <t>フ</t>
    </rPh>
    <rPh sb="31" eb="34">
      <t>リヨウシャ</t>
    </rPh>
    <rPh sb="35" eb="36">
      <t>フ</t>
    </rPh>
    <rPh sb="39" eb="40">
      <t>オモ</t>
    </rPh>
    <rPh sb="53" eb="55">
      <t>アカジ</t>
    </rPh>
    <rPh sb="55" eb="57">
      <t>ロセン</t>
    </rPh>
    <rPh sb="67" eb="68">
      <t>ネガ</t>
    </rPh>
    <phoneticPr fontId="1"/>
  </si>
  <si>
    <t>列車の遅れ等は無人駅でも適切に正確に早く伝えてほしい。</t>
    <rPh sb="0" eb="2">
      <t>レッシャ</t>
    </rPh>
    <rPh sb="3" eb="4">
      <t>オク</t>
    </rPh>
    <rPh sb="5" eb="6">
      <t>トウ</t>
    </rPh>
    <rPh sb="7" eb="10">
      <t>ムジンエキ</t>
    </rPh>
    <rPh sb="12" eb="14">
      <t>テキセツ</t>
    </rPh>
    <rPh sb="15" eb="17">
      <t>セイカク</t>
    </rPh>
    <rPh sb="18" eb="19">
      <t>ハヤ</t>
    </rPh>
    <rPh sb="20" eb="21">
      <t>ツタ</t>
    </rPh>
    <phoneticPr fontId="1"/>
  </si>
  <si>
    <t>無人駅・ワンマン運転…新幹線の最高技術を持っているＪＲ東海が毎日時刻表通りに走っていないのは何故だ？御殿場線だからなのか？乗るたびに時間通りに行けるか不安だらけだ！</t>
    <rPh sb="0" eb="3">
      <t>ムジンエキ</t>
    </rPh>
    <rPh sb="8" eb="10">
      <t>ウンテン</t>
    </rPh>
    <rPh sb="11" eb="14">
      <t>シンカンセン</t>
    </rPh>
    <rPh sb="15" eb="17">
      <t>サイコウ</t>
    </rPh>
    <rPh sb="17" eb="19">
      <t>ギジュツ</t>
    </rPh>
    <rPh sb="20" eb="21">
      <t>モ</t>
    </rPh>
    <rPh sb="27" eb="29">
      <t>トウカイ</t>
    </rPh>
    <rPh sb="30" eb="32">
      <t>マイニチ</t>
    </rPh>
    <rPh sb="32" eb="34">
      <t>ジコク</t>
    </rPh>
    <rPh sb="34" eb="35">
      <t>ヒョウ</t>
    </rPh>
    <rPh sb="35" eb="36">
      <t>ドオ</t>
    </rPh>
    <rPh sb="38" eb="39">
      <t>ハシ</t>
    </rPh>
    <rPh sb="46" eb="48">
      <t>ナゼ</t>
    </rPh>
    <rPh sb="50" eb="53">
      <t>ゴテンバ</t>
    </rPh>
    <rPh sb="53" eb="54">
      <t>セン</t>
    </rPh>
    <rPh sb="61" eb="62">
      <t>ノ</t>
    </rPh>
    <rPh sb="66" eb="68">
      <t>ジカン</t>
    </rPh>
    <rPh sb="68" eb="69">
      <t>ドオ</t>
    </rPh>
    <rPh sb="71" eb="72">
      <t>イ</t>
    </rPh>
    <rPh sb="75" eb="77">
      <t>フアン</t>
    </rPh>
    <phoneticPr fontId="1"/>
  </si>
  <si>
    <t>中川</t>
    <rPh sb="0" eb="2">
      <t>ナカガワ</t>
    </rPh>
    <phoneticPr fontId="1"/>
  </si>
  <si>
    <t>67</t>
  </si>
  <si>
    <t>２両の電車は、混むので立って乗っている人が多いので、３両にしてもらいたい。全駅の切符を売ってほしい。</t>
    <rPh sb="1" eb="2">
      <t>リョウ</t>
    </rPh>
    <rPh sb="3" eb="5">
      <t>デンシャ</t>
    </rPh>
    <rPh sb="7" eb="8">
      <t>コ</t>
    </rPh>
    <rPh sb="11" eb="12">
      <t>タ</t>
    </rPh>
    <rPh sb="14" eb="15">
      <t>ノ</t>
    </rPh>
    <rPh sb="19" eb="20">
      <t>ヒト</t>
    </rPh>
    <rPh sb="21" eb="22">
      <t>オオ</t>
    </rPh>
    <rPh sb="27" eb="28">
      <t>リョウ</t>
    </rPh>
    <rPh sb="37" eb="39">
      <t>ゼンエキ</t>
    </rPh>
    <rPh sb="40" eb="42">
      <t>キップ</t>
    </rPh>
    <rPh sb="43" eb="44">
      <t>ウ</t>
    </rPh>
    <phoneticPr fontId="1"/>
  </si>
  <si>
    <t>ワンマンだと電車が遅れるので、ワンマンでない方が良いと思う。</t>
    <rPh sb="6" eb="8">
      <t>デンシャ</t>
    </rPh>
    <rPh sb="9" eb="10">
      <t>オク</t>
    </rPh>
    <rPh sb="22" eb="23">
      <t>ホウ</t>
    </rPh>
    <rPh sb="24" eb="25">
      <t>ヨ</t>
    </rPh>
    <rPh sb="27" eb="28">
      <t>オモ</t>
    </rPh>
    <phoneticPr fontId="1"/>
  </si>
  <si>
    <t>以前、昨年までは新幹線通勤をしていました。御殿場線は不便（６９才まで）</t>
    <rPh sb="0" eb="2">
      <t>イゼン</t>
    </rPh>
    <rPh sb="3" eb="5">
      <t>サクネン</t>
    </rPh>
    <rPh sb="8" eb="11">
      <t>シンカンセン</t>
    </rPh>
    <rPh sb="11" eb="13">
      <t>ツウキン</t>
    </rPh>
    <rPh sb="21" eb="24">
      <t>ゴテンバ</t>
    </rPh>
    <rPh sb="24" eb="25">
      <t>セン</t>
    </rPh>
    <rPh sb="26" eb="28">
      <t>フベン</t>
    </rPh>
    <rPh sb="31" eb="32">
      <t>サイ</t>
    </rPh>
    <phoneticPr fontId="1"/>
  </si>
  <si>
    <t>駅の構内が不衛生。駅員が居た時は、掃除も比較的きれいだった。</t>
    <rPh sb="0" eb="1">
      <t>エキ</t>
    </rPh>
    <rPh sb="2" eb="4">
      <t>コウナイ</t>
    </rPh>
    <rPh sb="5" eb="8">
      <t>フエイセイ</t>
    </rPh>
    <rPh sb="9" eb="11">
      <t>エキイン</t>
    </rPh>
    <rPh sb="12" eb="13">
      <t>イ</t>
    </rPh>
    <rPh sb="14" eb="15">
      <t>トキ</t>
    </rPh>
    <rPh sb="17" eb="19">
      <t>ソウジ</t>
    </rPh>
    <rPh sb="20" eb="23">
      <t>ヒカクテキ</t>
    </rPh>
    <phoneticPr fontId="1"/>
  </si>
  <si>
    <t>列車の停車回数が多少増加すれば、利用者は多くなると思う。少ないため通勤等に自車を利用する為、乗客数が減少。どちらにしろ、いたちごっこ</t>
    <rPh sb="0" eb="2">
      <t>レッシャ</t>
    </rPh>
    <rPh sb="3" eb="5">
      <t>テイシャ</t>
    </rPh>
    <rPh sb="5" eb="7">
      <t>カイスウ</t>
    </rPh>
    <rPh sb="8" eb="10">
      <t>タショウ</t>
    </rPh>
    <rPh sb="10" eb="12">
      <t>ゾウカ</t>
    </rPh>
    <rPh sb="16" eb="19">
      <t>リヨウシャ</t>
    </rPh>
    <rPh sb="20" eb="21">
      <t>オオ</t>
    </rPh>
    <rPh sb="25" eb="26">
      <t>オモ</t>
    </rPh>
    <rPh sb="28" eb="29">
      <t>スク</t>
    </rPh>
    <rPh sb="33" eb="35">
      <t>ツウキン</t>
    </rPh>
    <rPh sb="35" eb="36">
      <t>トウ</t>
    </rPh>
    <rPh sb="37" eb="39">
      <t>ジシャ</t>
    </rPh>
    <rPh sb="40" eb="42">
      <t>リヨウ</t>
    </rPh>
    <rPh sb="44" eb="45">
      <t>タメ</t>
    </rPh>
    <rPh sb="46" eb="49">
      <t>ジョウキャクスウ</t>
    </rPh>
    <rPh sb="50" eb="52">
      <t>ゲンショウ</t>
    </rPh>
    <phoneticPr fontId="1"/>
  </si>
  <si>
    <t>車内優先席の件でお願いしたい。何のための優先席か自分は障害者ですが、若い人、他の人が電話を使っています。又以降、車掌に話したら、電話をしてないからいいではないかと言われ、何のために優先席があるのかといいました。又、他の会社では電話をＯＦＦにして下さいと放送していますが、なぜ御殿場線だけ車内放送がないか、何のための優先席か、お知らせ下さい。リニアより在来線の方をもう少しみてもらいたい。</t>
    <rPh sb="0" eb="2">
      <t>シャナイ</t>
    </rPh>
    <rPh sb="2" eb="5">
      <t>ユウセンセキ</t>
    </rPh>
    <rPh sb="6" eb="7">
      <t>ケン</t>
    </rPh>
    <rPh sb="9" eb="10">
      <t>ネガ</t>
    </rPh>
    <rPh sb="15" eb="16">
      <t>ナン</t>
    </rPh>
    <rPh sb="20" eb="23">
      <t>ユウセンセキ</t>
    </rPh>
    <rPh sb="24" eb="26">
      <t>ジブン</t>
    </rPh>
    <rPh sb="27" eb="30">
      <t>ショウガイシャ</t>
    </rPh>
    <rPh sb="34" eb="35">
      <t>ワカ</t>
    </rPh>
    <rPh sb="36" eb="37">
      <t>ヒト</t>
    </rPh>
    <rPh sb="38" eb="39">
      <t>ホカ</t>
    </rPh>
    <rPh sb="40" eb="41">
      <t>ヒト</t>
    </rPh>
    <rPh sb="42" eb="44">
      <t>デンワ</t>
    </rPh>
    <rPh sb="45" eb="46">
      <t>ツカ</t>
    </rPh>
    <rPh sb="52" eb="53">
      <t>マタ</t>
    </rPh>
    <rPh sb="53" eb="55">
      <t>イコウ</t>
    </rPh>
    <rPh sb="56" eb="58">
      <t>シャショウ</t>
    </rPh>
    <rPh sb="59" eb="60">
      <t>ハナ</t>
    </rPh>
    <rPh sb="64" eb="66">
      <t>デンワ</t>
    </rPh>
    <rPh sb="81" eb="82">
      <t>イ</t>
    </rPh>
    <rPh sb="85" eb="86">
      <t>ナン</t>
    </rPh>
    <rPh sb="90" eb="93">
      <t>ユウセンセキ</t>
    </rPh>
    <rPh sb="105" eb="106">
      <t>マタ</t>
    </rPh>
    <rPh sb="107" eb="108">
      <t>タ</t>
    </rPh>
    <rPh sb="109" eb="111">
      <t>カイシャ</t>
    </rPh>
    <rPh sb="113" eb="115">
      <t>デンワ</t>
    </rPh>
    <rPh sb="122" eb="123">
      <t>クダ</t>
    </rPh>
    <rPh sb="126" eb="128">
      <t>ホウソウ</t>
    </rPh>
    <rPh sb="137" eb="140">
      <t>ゴテンバ</t>
    </rPh>
    <rPh sb="140" eb="141">
      <t>セン</t>
    </rPh>
    <rPh sb="143" eb="145">
      <t>シャナイ</t>
    </rPh>
    <rPh sb="145" eb="147">
      <t>ホウソウ</t>
    </rPh>
    <rPh sb="152" eb="153">
      <t>ナン</t>
    </rPh>
    <rPh sb="157" eb="160">
      <t>ユウセンセキ</t>
    </rPh>
    <rPh sb="163" eb="164">
      <t>シ</t>
    </rPh>
    <rPh sb="166" eb="167">
      <t>クダ</t>
    </rPh>
    <rPh sb="175" eb="178">
      <t>ザイライセン</t>
    </rPh>
    <rPh sb="179" eb="180">
      <t>ホウ</t>
    </rPh>
    <rPh sb="183" eb="184">
      <t>スコ</t>
    </rPh>
    <phoneticPr fontId="1"/>
  </si>
  <si>
    <t>37</t>
  </si>
  <si>
    <t>アルバイト</t>
  </si>
  <si>
    <t>特急あさぎり　たかが２０数キロ程度の距離に特急料金８２０円取るのは正直おかしい。特急料金を別の形に変えて安価に設定し、かつ、停車駅を増やせば、乗客も増え、収入が増えるのではないかと思う。　東海道線　東京や小田原方面の直通希望します。</t>
    <rPh sb="0" eb="2">
      <t>トッキュウ</t>
    </rPh>
    <rPh sb="12" eb="13">
      <t>スウ</t>
    </rPh>
    <rPh sb="15" eb="17">
      <t>テイド</t>
    </rPh>
    <rPh sb="18" eb="20">
      <t>キョリ</t>
    </rPh>
    <rPh sb="21" eb="23">
      <t>トッキュウ</t>
    </rPh>
    <rPh sb="23" eb="25">
      <t>リョウキン</t>
    </rPh>
    <rPh sb="28" eb="29">
      <t>エン</t>
    </rPh>
    <rPh sb="29" eb="30">
      <t>ト</t>
    </rPh>
    <rPh sb="33" eb="35">
      <t>ショウジキ</t>
    </rPh>
    <rPh sb="40" eb="42">
      <t>トッキュウ</t>
    </rPh>
    <rPh sb="42" eb="44">
      <t>リョウキン</t>
    </rPh>
    <rPh sb="45" eb="46">
      <t>ベツ</t>
    </rPh>
    <rPh sb="47" eb="48">
      <t>カタチ</t>
    </rPh>
    <rPh sb="49" eb="50">
      <t>カ</t>
    </rPh>
    <rPh sb="52" eb="54">
      <t>アンカ</t>
    </rPh>
    <rPh sb="55" eb="57">
      <t>セッテイ</t>
    </rPh>
    <rPh sb="62" eb="65">
      <t>テイシャエキ</t>
    </rPh>
    <rPh sb="66" eb="67">
      <t>フ</t>
    </rPh>
    <rPh sb="71" eb="73">
      <t>ジョウキャク</t>
    </rPh>
    <rPh sb="74" eb="75">
      <t>フ</t>
    </rPh>
    <rPh sb="77" eb="79">
      <t>シュウニュウ</t>
    </rPh>
    <rPh sb="80" eb="81">
      <t>フ</t>
    </rPh>
    <rPh sb="90" eb="91">
      <t>オモ</t>
    </rPh>
    <rPh sb="94" eb="98">
      <t>トウカイドウセン</t>
    </rPh>
    <rPh sb="99" eb="101">
      <t>トウキョウ</t>
    </rPh>
    <rPh sb="102" eb="105">
      <t>オダワラ</t>
    </rPh>
    <rPh sb="105" eb="107">
      <t>ホウメン</t>
    </rPh>
    <rPh sb="108" eb="110">
      <t>チョクツウ</t>
    </rPh>
    <rPh sb="110" eb="112">
      <t>キボウ</t>
    </rPh>
    <phoneticPr fontId="1"/>
  </si>
  <si>
    <t>飛行機や高速バスと比べて明らかに不利なのは判っているはずだから、そのあたりを充分理解してほしい。　同じ県内でも、会社が違うだけでも、会社が違うだけで、極度の不便を強いられているのか、理解していないのではないか？だったら、民営化時に、ＪＲ東日本に属していたら、全く別になっていたと思う。</t>
    <rPh sb="0" eb="3">
      <t>ヒコウキ</t>
    </rPh>
    <rPh sb="4" eb="6">
      <t>コウソク</t>
    </rPh>
    <rPh sb="9" eb="10">
      <t>クラ</t>
    </rPh>
    <rPh sb="12" eb="13">
      <t>アキ</t>
    </rPh>
    <rPh sb="16" eb="18">
      <t>フリ</t>
    </rPh>
    <rPh sb="21" eb="22">
      <t>ワカ</t>
    </rPh>
    <rPh sb="38" eb="40">
      <t>ジュウブン</t>
    </rPh>
    <rPh sb="40" eb="42">
      <t>リカイ</t>
    </rPh>
    <rPh sb="49" eb="50">
      <t>オナ</t>
    </rPh>
    <rPh sb="51" eb="53">
      <t>ケンナイ</t>
    </rPh>
    <rPh sb="56" eb="58">
      <t>カイシャ</t>
    </rPh>
    <rPh sb="59" eb="60">
      <t>チガ</t>
    </rPh>
    <rPh sb="66" eb="68">
      <t>カイシャ</t>
    </rPh>
    <rPh sb="69" eb="70">
      <t>チガ</t>
    </rPh>
    <rPh sb="75" eb="77">
      <t>キョクド</t>
    </rPh>
    <rPh sb="78" eb="80">
      <t>フベン</t>
    </rPh>
    <rPh sb="81" eb="82">
      <t>シ</t>
    </rPh>
    <rPh sb="91" eb="93">
      <t>リカイ</t>
    </rPh>
    <rPh sb="110" eb="113">
      <t>ミンエイカ</t>
    </rPh>
    <rPh sb="113" eb="114">
      <t>ジ</t>
    </rPh>
    <rPh sb="118" eb="121">
      <t>ヒガシニホン</t>
    </rPh>
    <rPh sb="122" eb="123">
      <t>ゾク</t>
    </rPh>
    <rPh sb="129" eb="130">
      <t>マッタ</t>
    </rPh>
    <rPh sb="131" eb="132">
      <t>ベツ</t>
    </rPh>
    <rPh sb="139" eb="140">
      <t>オモ</t>
    </rPh>
    <phoneticPr fontId="1"/>
  </si>
  <si>
    <t>三島</t>
    <rPh sb="0" eb="2">
      <t>ミシマ</t>
    </rPh>
    <phoneticPr fontId="1"/>
  </si>
  <si>
    <t>36</t>
  </si>
  <si>
    <t>現状では安全柵が一番適しているのかと思います。</t>
    <rPh sb="0" eb="2">
      <t>ゲンジョウ</t>
    </rPh>
    <rPh sb="4" eb="6">
      <t>アンゼン</t>
    </rPh>
    <rPh sb="6" eb="7">
      <t>サク</t>
    </rPh>
    <rPh sb="8" eb="10">
      <t>イチバン</t>
    </rPh>
    <rPh sb="10" eb="11">
      <t>テキ</t>
    </rPh>
    <rPh sb="18" eb="19">
      <t>オモ</t>
    </rPh>
    <phoneticPr fontId="1"/>
  </si>
  <si>
    <t>ひかりの停車パターンを見直してほしい。東海は（個人はともかく）組織になると横暴な態度が目に付く、個人まで横柄なトヨタやダイハツよりはましだけど。</t>
    <rPh sb="4" eb="6">
      <t>テイシャ</t>
    </rPh>
    <rPh sb="11" eb="13">
      <t>ミナオ</t>
    </rPh>
    <rPh sb="19" eb="21">
      <t>トウカイ</t>
    </rPh>
    <rPh sb="23" eb="25">
      <t>コジン</t>
    </rPh>
    <rPh sb="31" eb="33">
      <t>ソシキ</t>
    </rPh>
    <rPh sb="37" eb="39">
      <t>オウボウ</t>
    </rPh>
    <rPh sb="40" eb="42">
      <t>タイド</t>
    </rPh>
    <rPh sb="43" eb="44">
      <t>メ</t>
    </rPh>
    <rPh sb="45" eb="46">
      <t>ツ</t>
    </rPh>
    <rPh sb="48" eb="50">
      <t>コジン</t>
    </rPh>
    <rPh sb="52" eb="54">
      <t>オウヘイ</t>
    </rPh>
    <phoneticPr fontId="1"/>
  </si>
  <si>
    <t>①ホームと電車の出入り口尾をフラットにする　②電車とホームの間を狭める　③センサーで感知し、警戒音を発する</t>
    <rPh sb="5" eb="7">
      <t>デンシャ</t>
    </rPh>
    <rPh sb="8" eb="10">
      <t>デイ</t>
    </rPh>
    <rPh sb="11" eb="12">
      <t>グチ</t>
    </rPh>
    <rPh sb="12" eb="13">
      <t>オ</t>
    </rPh>
    <rPh sb="23" eb="25">
      <t>デンシャ</t>
    </rPh>
    <rPh sb="30" eb="31">
      <t>アイダ</t>
    </rPh>
    <rPh sb="32" eb="33">
      <t>セバ</t>
    </rPh>
    <rPh sb="42" eb="44">
      <t>カンチ</t>
    </rPh>
    <rPh sb="46" eb="49">
      <t>ケイカイオン</t>
    </rPh>
    <rPh sb="50" eb="51">
      <t>ハッ</t>
    </rPh>
    <phoneticPr fontId="1"/>
  </si>
  <si>
    <t>トイレはセンサー方式で流すようにする。雇用対策で震災を大量採用すること。</t>
    <rPh sb="8" eb="10">
      <t>ホウシキ</t>
    </rPh>
    <rPh sb="11" eb="12">
      <t>ナガ</t>
    </rPh>
    <rPh sb="19" eb="21">
      <t>コヨウ</t>
    </rPh>
    <rPh sb="21" eb="23">
      <t>タイサク</t>
    </rPh>
    <rPh sb="24" eb="26">
      <t>シンサイ</t>
    </rPh>
    <rPh sb="27" eb="29">
      <t>タイリョウ</t>
    </rPh>
    <rPh sb="29" eb="31">
      <t>サイヨウ</t>
    </rPh>
    <phoneticPr fontId="1"/>
  </si>
  <si>
    <t>６時始発とすること。(新幹線　上下）　東海道線に、三島・函南に竹倉新駅を新設すること。</t>
    <rPh sb="1" eb="2">
      <t>ジ</t>
    </rPh>
    <rPh sb="2" eb="4">
      <t>シハツ</t>
    </rPh>
    <rPh sb="11" eb="14">
      <t>シンカンセン</t>
    </rPh>
    <rPh sb="15" eb="17">
      <t>ジョウゲ</t>
    </rPh>
    <rPh sb="19" eb="23">
      <t>トウカイドウセン</t>
    </rPh>
    <rPh sb="25" eb="27">
      <t>ミシマ</t>
    </rPh>
    <rPh sb="28" eb="30">
      <t>カンナミ</t>
    </rPh>
    <rPh sb="31" eb="33">
      <t>タケクラ</t>
    </rPh>
    <rPh sb="33" eb="35">
      <t>シンエキ</t>
    </rPh>
    <rPh sb="36" eb="38">
      <t>シンセツ</t>
    </rPh>
    <phoneticPr fontId="1"/>
  </si>
  <si>
    <t>45</t>
  </si>
  <si>
    <t>沼津、三島など主要駅に２４時間対応できる保育所を設置し、共稼ぎ宇夫婦を援助し、少子化対策を支援すること。</t>
    <rPh sb="0" eb="2">
      <t>ヌマヅ</t>
    </rPh>
    <rPh sb="3" eb="5">
      <t>ミシマ</t>
    </rPh>
    <rPh sb="7" eb="10">
      <t>シュヨウエキ</t>
    </rPh>
    <rPh sb="13" eb="15">
      <t>ジカン</t>
    </rPh>
    <rPh sb="15" eb="17">
      <t>タイオウ</t>
    </rPh>
    <rPh sb="20" eb="23">
      <t>ホイクショ</t>
    </rPh>
    <rPh sb="24" eb="26">
      <t>セッチ</t>
    </rPh>
    <rPh sb="28" eb="30">
      <t>トモカセ</t>
    </rPh>
    <rPh sb="31" eb="32">
      <t>ウ</t>
    </rPh>
    <rPh sb="32" eb="34">
      <t>フウフ</t>
    </rPh>
    <rPh sb="35" eb="37">
      <t>エンジョ</t>
    </rPh>
    <rPh sb="39" eb="42">
      <t>ショウシカ</t>
    </rPh>
    <rPh sb="42" eb="44">
      <t>タイサク</t>
    </rPh>
    <rPh sb="45" eb="47">
      <t>シエン</t>
    </rPh>
    <phoneticPr fontId="1"/>
  </si>
  <si>
    <t>私はＪＲ東海の新幹線を頻繁に利用していますが、大阪方面に行くのに不便を感じています。もちろん帰って来る時も同じです。</t>
    <rPh sb="0" eb="1">
      <t>ワタシ</t>
    </rPh>
    <rPh sb="4" eb="6">
      <t>トウカイ</t>
    </rPh>
    <rPh sb="7" eb="10">
      <t>シンカンセン</t>
    </rPh>
    <rPh sb="11" eb="13">
      <t>ヒンパン</t>
    </rPh>
    <rPh sb="14" eb="16">
      <t>リヨウ</t>
    </rPh>
    <rPh sb="23" eb="25">
      <t>オオサカ</t>
    </rPh>
    <rPh sb="25" eb="27">
      <t>ホウメン</t>
    </rPh>
    <rPh sb="28" eb="29">
      <t>イ</t>
    </rPh>
    <rPh sb="32" eb="34">
      <t>フベン</t>
    </rPh>
    <rPh sb="35" eb="36">
      <t>カン</t>
    </rPh>
    <rPh sb="46" eb="47">
      <t>カエ</t>
    </rPh>
    <rPh sb="49" eb="50">
      <t>ク</t>
    </rPh>
    <rPh sb="51" eb="52">
      <t>トキ</t>
    </rPh>
    <rPh sb="53" eb="54">
      <t>オナ</t>
    </rPh>
    <phoneticPr fontId="1"/>
  </si>
  <si>
    <t>朝と夜の三島駅のひかり号の便を、１～２便でも増やして下さい。名古屋・大阪にビジネスに出張する時、とても困っています。間に合わないです。</t>
    <rPh sb="0" eb="1">
      <t>アサ</t>
    </rPh>
    <rPh sb="2" eb="3">
      <t>ヨル</t>
    </rPh>
    <rPh sb="4" eb="6">
      <t>ミシマ</t>
    </rPh>
    <rPh sb="6" eb="7">
      <t>エキ</t>
    </rPh>
    <rPh sb="11" eb="12">
      <t>ゴウ</t>
    </rPh>
    <rPh sb="13" eb="14">
      <t>ビン</t>
    </rPh>
    <rPh sb="19" eb="20">
      <t>ビン</t>
    </rPh>
    <rPh sb="22" eb="23">
      <t>フ</t>
    </rPh>
    <rPh sb="26" eb="27">
      <t>クダ</t>
    </rPh>
    <rPh sb="30" eb="33">
      <t>ナゴヤ</t>
    </rPh>
    <rPh sb="34" eb="36">
      <t>オオサカ</t>
    </rPh>
    <rPh sb="42" eb="44">
      <t>シュッチョウ</t>
    </rPh>
    <rPh sb="46" eb="47">
      <t>トキ</t>
    </rPh>
    <rPh sb="51" eb="52">
      <t>コマ</t>
    </rPh>
    <rPh sb="58" eb="59">
      <t>マ</t>
    </rPh>
    <rPh sb="60" eb="61">
      <t>ア</t>
    </rPh>
    <phoneticPr fontId="1"/>
  </si>
  <si>
    <t>会社員</t>
    <rPh sb="0" eb="2">
      <t>カイシャ</t>
    </rPh>
    <rPh sb="2" eb="3">
      <t>イン</t>
    </rPh>
    <phoneticPr fontId="1"/>
  </si>
  <si>
    <t>１. 上り新幹線６：００発車　６：２６では会社に間に合わない　６：００なら出勤できる。東京に部屋をかりる必要なし。　２. ユーロードに下り専用エスカレーター設置</t>
    <rPh sb="3" eb="4">
      <t>ノボ</t>
    </rPh>
    <rPh sb="5" eb="8">
      <t>シンカンセン</t>
    </rPh>
    <rPh sb="12" eb="14">
      <t>ハッシャ</t>
    </rPh>
    <rPh sb="21" eb="23">
      <t>カイシャ</t>
    </rPh>
    <rPh sb="24" eb="25">
      <t>マ</t>
    </rPh>
    <rPh sb="26" eb="27">
      <t>ア</t>
    </rPh>
    <rPh sb="37" eb="39">
      <t>シュッキン</t>
    </rPh>
    <rPh sb="43" eb="45">
      <t>トウキョウ</t>
    </rPh>
    <rPh sb="46" eb="48">
      <t>ヘヤ</t>
    </rPh>
    <rPh sb="52" eb="54">
      <t>ヒツヨウ</t>
    </rPh>
    <rPh sb="67" eb="68">
      <t>クダ</t>
    </rPh>
    <rPh sb="69" eb="71">
      <t>センヨウ</t>
    </rPh>
    <rPh sb="78" eb="80">
      <t>セッチ</t>
    </rPh>
    <phoneticPr fontId="1"/>
  </si>
  <si>
    <t>東海は６両編成に全部すること　東京は１０両が当たり前</t>
    <rPh sb="0" eb="2">
      <t>トウカイ</t>
    </rPh>
    <rPh sb="4" eb="5">
      <t>リョウ</t>
    </rPh>
    <rPh sb="5" eb="7">
      <t>ヘンセイ</t>
    </rPh>
    <rPh sb="8" eb="10">
      <t>ゼンブ</t>
    </rPh>
    <rPh sb="15" eb="17">
      <t>トウキョウ</t>
    </rPh>
    <rPh sb="20" eb="21">
      <t>リョウ</t>
    </rPh>
    <rPh sb="22" eb="23">
      <t>ア</t>
    </rPh>
    <rPh sb="25" eb="26">
      <t>マエ</t>
    </rPh>
    <phoneticPr fontId="1"/>
  </si>
  <si>
    <t>沼津</t>
    <rPh sb="0" eb="2">
      <t>ヌマヅ</t>
    </rPh>
    <phoneticPr fontId="1"/>
  </si>
  <si>
    <t>年金者</t>
    <rPh sb="0" eb="2">
      <t>ネンキン</t>
    </rPh>
    <rPh sb="2" eb="3">
      <t>シャ</t>
    </rPh>
    <phoneticPr fontId="1"/>
  </si>
  <si>
    <t>自己責任でよい。</t>
    <rPh sb="0" eb="2">
      <t>ジコ</t>
    </rPh>
    <rPh sb="2" eb="4">
      <t>セキニン</t>
    </rPh>
    <phoneticPr fontId="1"/>
  </si>
  <si>
    <t>ダイヤに遅れが出た時スピードを出しすぎ。</t>
    <rPh sb="4" eb="5">
      <t>オク</t>
    </rPh>
    <rPh sb="7" eb="8">
      <t>デ</t>
    </rPh>
    <rPh sb="9" eb="10">
      <t>トキ</t>
    </rPh>
    <rPh sb="15" eb="16">
      <t>ダ</t>
    </rPh>
    <phoneticPr fontId="1"/>
  </si>
  <si>
    <t>増やすことは無い。1時間に4本ぐらいでよい。東海道線片浜～三島</t>
    <rPh sb="0" eb="1">
      <t>フ</t>
    </rPh>
    <rPh sb="6" eb="7">
      <t>ナ</t>
    </rPh>
    <rPh sb="10" eb="12">
      <t>ジカン</t>
    </rPh>
    <rPh sb="14" eb="15">
      <t>ホン</t>
    </rPh>
    <rPh sb="22" eb="26">
      <t>トウカイドウセン</t>
    </rPh>
    <rPh sb="26" eb="28">
      <t>カタハマ</t>
    </rPh>
    <rPh sb="29" eb="31">
      <t>ミシマ</t>
    </rPh>
    <phoneticPr fontId="1"/>
  </si>
  <si>
    <t>沼津駅御殿場線を利用しています。ダイヤのお粗末さ。南北改札を通り抜けられない。駅のバリアフリーのなさ。老朽化全て問題。ＪＲ西（関西）では考えられない。時間かけすぎ。</t>
    <rPh sb="0" eb="2">
      <t>ヌマヅ</t>
    </rPh>
    <rPh sb="2" eb="3">
      <t>エキ</t>
    </rPh>
    <rPh sb="3" eb="6">
      <t>ゴテンバ</t>
    </rPh>
    <rPh sb="6" eb="7">
      <t>セン</t>
    </rPh>
    <rPh sb="8" eb="10">
      <t>リヨウ</t>
    </rPh>
    <rPh sb="21" eb="23">
      <t>ソマツ</t>
    </rPh>
    <rPh sb="25" eb="27">
      <t>ナンボク</t>
    </rPh>
    <rPh sb="27" eb="29">
      <t>カイサツ</t>
    </rPh>
    <rPh sb="30" eb="31">
      <t>トオ</t>
    </rPh>
    <rPh sb="32" eb="33">
      <t>ヌ</t>
    </rPh>
    <rPh sb="39" eb="40">
      <t>エキ</t>
    </rPh>
    <rPh sb="51" eb="54">
      <t>ロウキュウカ</t>
    </rPh>
    <rPh sb="54" eb="55">
      <t>スベ</t>
    </rPh>
    <rPh sb="56" eb="58">
      <t>モンダイ</t>
    </rPh>
    <rPh sb="61" eb="62">
      <t>ニシ</t>
    </rPh>
    <rPh sb="63" eb="65">
      <t>カンサイ</t>
    </rPh>
    <rPh sb="68" eb="69">
      <t>カンガ</t>
    </rPh>
    <rPh sb="75" eb="77">
      <t>ジカン</t>
    </rPh>
    <phoneticPr fontId="1"/>
  </si>
  <si>
    <t>ダイヤ少なく車社会になっている。（バスも同じ）東京に行くにも、静岡に行くにも高い料金で行く気がしない。</t>
    <rPh sb="3" eb="4">
      <t>スク</t>
    </rPh>
    <rPh sb="6" eb="9">
      <t>クルマシャカイ</t>
    </rPh>
    <rPh sb="20" eb="21">
      <t>オナ</t>
    </rPh>
    <rPh sb="23" eb="25">
      <t>トウキョウ</t>
    </rPh>
    <rPh sb="26" eb="27">
      <t>イ</t>
    </rPh>
    <rPh sb="31" eb="33">
      <t>シズオカ</t>
    </rPh>
    <rPh sb="34" eb="35">
      <t>イ</t>
    </rPh>
    <rPh sb="38" eb="39">
      <t>タカ</t>
    </rPh>
    <rPh sb="40" eb="42">
      <t>リョウキン</t>
    </rPh>
    <rPh sb="43" eb="44">
      <t>イ</t>
    </rPh>
    <rPh sb="45" eb="46">
      <t>キ</t>
    </rPh>
    <phoneticPr fontId="1"/>
  </si>
  <si>
    <t>沼津</t>
    <rPh sb="0" eb="1">
      <t>ヌマ</t>
    </rPh>
    <rPh sb="1" eb="2">
      <t>ツ</t>
    </rPh>
    <phoneticPr fontId="1"/>
  </si>
  <si>
    <t>80</t>
  </si>
  <si>
    <t>ホームと事務所に責任者を配置する乗降客への安全重視の配置と緊急放送・連絡・器具が目立ったところへの設置</t>
    <rPh sb="4" eb="6">
      <t>ジム</t>
    </rPh>
    <rPh sb="6" eb="7">
      <t>ショ</t>
    </rPh>
    <rPh sb="8" eb="11">
      <t>セキニンシャ</t>
    </rPh>
    <rPh sb="12" eb="14">
      <t>ハイチ</t>
    </rPh>
    <rPh sb="16" eb="19">
      <t>ジョウコウキャク</t>
    </rPh>
    <rPh sb="21" eb="23">
      <t>アンゼン</t>
    </rPh>
    <rPh sb="23" eb="25">
      <t>ジュウシ</t>
    </rPh>
    <rPh sb="26" eb="28">
      <t>ハイチ</t>
    </rPh>
    <rPh sb="29" eb="31">
      <t>キンキュウ</t>
    </rPh>
    <rPh sb="31" eb="33">
      <t>ホウソウ</t>
    </rPh>
    <rPh sb="34" eb="36">
      <t>レンラク</t>
    </rPh>
    <rPh sb="37" eb="39">
      <t>キグ</t>
    </rPh>
    <rPh sb="40" eb="42">
      <t>メダ</t>
    </rPh>
    <rPh sb="49" eb="51">
      <t>セッチ</t>
    </rPh>
    <phoneticPr fontId="1"/>
  </si>
  <si>
    <t>ダイヤが新幹線優先　在来線編成がかたよっている　運賃・特急料金も高価だ　ホームでの乗降安全確認が弱いのは問題である</t>
    <rPh sb="4" eb="7">
      <t>シンカンセン</t>
    </rPh>
    <rPh sb="7" eb="9">
      <t>ユウセン</t>
    </rPh>
    <rPh sb="10" eb="13">
      <t>ザイライセン</t>
    </rPh>
    <rPh sb="13" eb="15">
      <t>ヘンセイ</t>
    </rPh>
    <rPh sb="24" eb="26">
      <t>ウンチン</t>
    </rPh>
    <rPh sb="27" eb="29">
      <t>トッキュウ</t>
    </rPh>
    <rPh sb="29" eb="31">
      <t>リョウキン</t>
    </rPh>
    <rPh sb="32" eb="34">
      <t>コウカ</t>
    </rPh>
    <rPh sb="41" eb="43">
      <t>ジョウコウ</t>
    </rPh>
    <rPh sb="43" eb="45">
      <t>アンゼン</t>
    </rPh>
    <rPh sb="45" eb="47">
      <t>カクニン</t>
    </rPh>
    <rPh sb="48" eb="49">
      <t>ヨワ</t>
    </rPh>
    <rPh sb="52" eb="54">
      <t>モンダイ</t>
    </rPh>
    <phoneticPr fontId="1"/>
  </si>
  <si>
    <t>沼津駅にエスカレーターの設置が望ましい　高齢化社会がますます進むからだ</t>
    <rPh sb="0" eb="1">
      <t>ヌマ</t>
    </rPh>
    <rPh sb="1" eb="2">
      <t>ツ</t>
    </rPh>
    <rPh sb="2" eb="3">
      <t>エキ</t>
    </rPh>
    <rPh sb="12" eb="14">
      <t>セッチ</t>
    </rPh>
    <rPh sb="15" eb="16">
      <t>ノゾ</t>
    </rPh>
    <rPh sb="20" eb="23">
      <t>コウレイカ</t>
    </rPh>
    <rPh sb="23" eb="25">
      <t>シャカイ</t>
    </rPh>
    <rPh sb="30" eb="31">
      <t>スス</t>
    </rPh>
    <phoneticPr fontId="1"/>
  </si>
  <si>
    <t>30</t>
  </si>
  <si>
    <t>・車両が少ないと混雑して困る(通勤時）　・ホーム安全柵を設置してほしい</t>
    <rPh sb="1" eb="3">
      <t>シャリョウ</t>
    </rPh>
    <rPh sb="4" eb="5">
      <t>スク</t>
    </rPh>
    <rPh sb="8" eb="10">
      <t>コンザツ</t>
    </rPh>
    <rPh sb="12" eb="13">
      <t>コマ</t>
    </rPh>
    <rPh sb="15" eb="18">
      <t>ツウキンジ</t>
    </rPh>
    <rPh sb="24" eb="27">
      <t>アンゼンサク</t>
    </rPh>
    <rPh sb="28" eb="30">
      <t>セッチ</t>
    </rPh>
    <phoneticPr fontId="1"/>
  </si>
  <si>
    <t>　　</t>
    <phoneticPr fontId="1"/>
  </si>
  <si>
    <t>片浜</t>
    <rPh sb="0" eb="2">
      <t>カタハマ</t>
    </rPh>
    <phoneticPr fontId="1"/>
  </si>
  <si>
    <t>75</t>
  </si>
  <si>
    <t>昔の駅員さんのように親切で気楽に話をしてほしいです。</t>
    <rPh sb="0" eb="1">
      <t>ムカシ</t>
    </rPh>
    <rPh sb="2" eb="4">
      <t>エキイン</t>
    </rPh>
    <rPh sb="10" eb="12">
      <t>シンセツ</t>
    </rPh>
    <rPh sb="13" eb="15">
      <t>キラク</t>
    </rPh>
    <rPh sb="16" eb="17">
      <t>ハナシ</t>
    </rPh>
    <phoneticPr fontId="1"/>
  </si>
  <si>
    <t>今までは車移動が多く昔の汽車の時代しか知りません。昔の駅員さんはよく話を聞いてくれました。</t>
    <rPh sb="0" eb="1">
      <t>イマ</t>
    </rPh>
    <rPh sb="4" eb="5">
      <t>クルマ</t>
    </rPh>
    <rPh sb="5" eb="7">
      <t>イドウ</t>
    </rPh>
    <rPh sb="8" eb="9">
      <t>オオ</t>
    </rPh>
    <rPh sb="10" eb="11">
      <t>ムカシ</t>
    </rPh>
    <rPh sb="12" eb="14">
      <t>キシャ</t>
    </rPh>
    <rPh sb="15" eb="17">
      <t>ジダイ</t>
    </rPh>
    <rPh sb="19" eb="20">
      <t>シ</t>
    </rPh>
    <rPh sb="25" eb="26">
      <t>ムカシ</t>
    </rPh>
    <rPh sb="27" eb="29">
      <t>エキイン</t>
    </rPh>
    <rPh sb="34" eb="35">
      <t>ハナシ</t>
    </rPh>
    <rPh sb="36" eb="37">
      <t>キ</t>
    </rPh>
    <phoneticPr fontId="1"/>
  </si>
  <si>
    <t>鉄道を増やしてくれるのはうれしいです。私は自動車よりも汽車の方がのんびりできて好きです。</t>
    <rPh sb="0" eb="2">
      <t>テツドウ</t>
    </rPh>
    <rPh sb="3" eb="4">
      <t>フ</t>
    </rPh>
    <rPh sb="19" eb="20">
      <t>ワタシ</t>
    </rPh>
    <rPh sb="21" eb="24">
      <t>ジドウシャ</t>
    </rPh>
    <rPh sb="27" eb="29">
      <t>キシャ</t>
    </rPh>
    <rPh sb="30" eb="31">
      <t>ホウ</t>
    </rPh>
    <rPh sb="39" eb="40">
      <t>ス</t>
    </rPh>
    <phoneticPr fontId="1"/>
  </si>
  <si>
    <t>29</t>
  </si>
  <si>
    <t>大学生</t>
    <rPh sb="0" eb="3">
      <t>ダイガクセイ</t>
    </rPh>
    <phoneticPr fontId="1"/>
  </si>
  <si>
    <t>転落事故防止に関しては乗り降りできるだけのスペースだけを残してコンクリート（ブロック）等で周りを囲ってしまうのが安全でしょう。</t>
    <rPh sb="0" eb="2">
      <t>テンラク</t>
    </rPh>
    <rPh sb="2" eb="4">
      <t>ジコ</t>
    </rPh>
    <rPh sb="4" eb="6">
      <t>ボウシ</t>
    </rPh>
    <rPh sb="7" eb="8">
      <t>カン</t>
    </rPh>
    <rPh sb="11" eb="12">
      <t>ノ</t>
    </rPh>
    <rPh sb="13" eb="14">
      <t>オ</t>
    </rPh>
    <rPh sb="28" eb="29">
      <t>ノコ</t>
    </rPh>
    <rPh sb="43" eb="44">
      <t>トウ</t>
    </rPh>
    <rPh sb="45" eb="46">
      <t>マワ</t>
    </rPh>
    <rPh sb="48" eb="49">
      <t>カコ</t>
    </rPh>
    <rPh sb="56" eb="58">
      <t>アンゼン</t>
    </rPh>
    <phoneticPr fontId="1"/>
  </si>
  <si>
    <t>今沢団地近くの第4今沢踏切ですが電車が駅に来る前に遮断機が降りてしまって、降りるのが早すぎる。もう少しタイミングを考えて頂けたらと思います。いつも思います。</t>
    <rPh sb="0" eb="2">
      <t>イマザワ</t>
    </rPh>
    <rPh sb="2" eb="4">
      <t>ダンチ</t>
    </rPh>
    <rPh sb="4" eb="5">
      <t>チカ</t>
    </rPh>
    <rPh sb="7" eb="8">
      <t>ダイ</t>
    </rPh>
    <rPh sb="9" eb="11">
      <t>イマザワ</t>
    </rPh>
    <rPh sb="11" eb="13">
      <t>フミキリ</t>
    </rPh>
    <rPh sb="16" eb="18">
      <t>デンシャ</t>
    </rPh>
    <rPh sb="19" eb="20">
      <t>エキ</t>
    </rPh>
    <rPh sb="21" eb="22">
      <t>ク</t>
    </rPh>
    <rPh sb="23" eb="24">
      <t>マエ</t>
    </rPh>
    <rPh sb="25" eb="28">
      <t>シャダンキ</t>
    </rPh>
    <rPh sb="29" eb="30">
      <t>オ</t>
    </rPh>
    <rPh sb="37" eb="38">
      <t>オ</t>
    </rPh>
    <rPh sb="42" eb="43">
      <t>ハヤ</t>
    </rPh>
    <rPh sb="49" eb="50">
      <t>スコ</t>
    </rPh>
    <rPh sb="57" eb="58">
      <t>カンガ</t>
    </rPh>
    <rPh sb="60" eb="61">
      <t>イタダ</t>
    </rPh>
    <rPh sb="65" eb="66">
      <t>オモ</t>
    </rPh>
    <rPh sb="73" eb="74">
      <t>オモ</t>
    </rPh>
    <phoneticPr fontId="1"/>
  </si>
  <si>
    <t>学生土日1000円（往復）キャンペーンをやってほしい。</t>
    <rPh sb="0" eb="2">
      <t>ガクセイ</t>
    </rPh>
    <rPh sb="2" eb="4">
      <t>ドニチ</t>
    </rPh>
    <rPh sb="8" eb="9">
      <t>エン</t>
    </rPh>
    <rPh sb="10" eb="12">
      <t>オウフク</t>
    </rPh>
    <phoneticPr fontId="1"/>
  </si>
  <si>
    <t>65</t>
  </si>
  <si>
    <t>三島に行く時沼津での乗り換えが多くホームが違うときもある。障害者のためのエスカレーターがほしい。三島発沼津行きはなくしてほしい。沼津の停車時間が長すぎる。</t>
    <rPh sb="0" eb="2">
      <t>ミシマ</t>
    </rPh>
    <rPh sb="3" eb="4">
      <t>ユ</t>
    </rPh>
    <rPh sb="5" eb="6">
      <t>トキ</t>
    </rPh>
    <rPh sb="6" eb="8">
      <t>ヌマヅ</t>
    </rPh>
    <rPh sb="10" eb="11">
      <t>ノ</t>
    </rPh>
    <rPh sb="12" eb="13">
      <t>カ</t>
    </rPh>
    <rPh sb="15" eb="16">
      <t>オオ</t>
    </rPh>
    <rPh sb="21" eb="22">
      <t>チガ</t>
    </rPh>
    <rPh sb="29" eb="32">
      <t>ショウガイシャ</t>
    </rPh>
    <rPh sb="48" eb="50">
      <t>ミシマ</t>
    </rPh>
    <rPh sb="50" eb="51">
      <t>ハツ</t>
    </rPh>
    <rPh sb="51" eb="53">
      <t>ヌマヅ</t>
    </rPh>
    <rPh sb="53" eb="54">
      <t>ユ</t>
    </rPh>
    <rPh sb="64" eb="66">
      <t>ヌマヅ</t>
    </rPh>
    <rPh sb="67" eb="69">
      <t>テイシャ</t>
    </rPh>
    <rPh sb="69" eb="71">
      <t>ジカン</t>
    </rPh>
    <rPh sb="72" eb="73">
      <t>ナガ</t>
    </rPh>
    <phoneticPr fontId="1"/>
  </si>
  <si>
    <t>費用対効果を考慮すれば現状以外に策なし。</t>
    <rPh sb="0" eb="2">
      <t>ヒヨウ</t>
    </rPh>
    <rPh sb="2" eb="3">
      <t>タイ</t>
    </rPh>
    <rPh sb="3" eb="5">
      <t>コウカ</t>
    </rPh>
    <rPh sb="6" eb="8">
      <t>コウリョ</t>
    </rPh>
    <rPh sb="11" eb="13">
      <t>ゲンジョウ</t>
    </rPh>
    <rPh sb="13" eb="15">
      <t>イガイ</t>
    </rPh>
    <rPh sb="16" eb="17">
      <t>サク</t>
    </rPh>
    <phoneticPr fontId="1"/>
  </si>
  <si>
    <t>沼津駅高架、原貨物駅は速やかに着手すべき。気候温暖、日本の「まほろば」の人々はスルガボケのため何でも反対、とにかく反対為政者も同様で大衆迎合、断じて行う気概はないのが今の沼津駅。決めたことは速やかに行うべき。</t>
    <rPh sb="0" eb="2">
      <t>ヌマヅ</t>
    </rPh>
    <rPh sb="2" eb="3">
      <t>エキ</t>
    </rPh>
    <rPh sb="3" eb="5">
      <t>コウカ</t>
    </rPh>
    <rPh sb="6" eb="7">
      <t>ハラ</t>
    </rPh>
    <rPh sb="7" eb="10">
      <t>カモツエキ</t>
    </rPh>
    <rPh sb="11" eb="12">
      <t>スミ</t>
    </rPh>
    <rPh sb="15" eb="17">
      <t>チャクシュ</t>
    </rPh>
    <rPh sb="21" eb="23">
      <t>キコウ</t>
    </rPh>
    <phoneticPr fontId="1"/>
  </si>
  <si>
    <t>東京へ新幹線以外で行く場合、踊り子は湯治客用のダイヤであり、生活者には不便。熱海でＪＲ東海と東日本の縄張り争いがあり、両社は犬猿である。例えば静岡・東京間に快速を走らせるとか何とかならないだろうか。</t>
    <rPh sb="0" eb="2">
      <t>トウキョウ</t>
    </rPh>
    <rPh sb="3" eb="6">
      <t>シンカンセン</t>
    </rPh>
    <rPh sb="6" eb="8">
      <t>イガイ</t>
    </rPh>
    <rPh sb="9" eb="10">
      <t>ユ</t>
    </rPh>
    <rPh sb="11" eb="13">
      <t>バアイ</t>
    </rPh>
    <rPh sb="14" eb="15">
      <t>オド</t>
    </rPh>
    <rPh sb="16" eb="17">
      <t>コ</t>
    </rPh>
    <rPh sb="18" eb="20">
      <t>トウジ</t>
    </rPh>
    <rPh sb="20" eb="22">
      <t>キャクヨウ</t>
    </rPh>
    <rPh sb="30" eb="33">
      <t>セイカツシャ</t>
    </rPh>
    <rPh sb="35" eb="37">
      <t>フベン</t>
    </rPh>
    <rPh sb="38" eb="40">
      <t>アタミ</t>
    </rPh>
    <rPh sb="43" eb="45">
      <t>トウカイ</t>
    </rPh>
    <rPh sb="46" eb="47">
      <t>ヒガシ</t>
    </rPh>
    <rPh sb="47" eb="49">
      <t>ニホン</t>
    </rPh>
    <rPh sb="50" eb="52">
      <t>ナワバ</t>
    </rPh>
    <rPh sb="53" eb="54">
      <t>アラソ</t>
    </rPh>
    <rPh sb="59" eb="61">
      <t>リョウシャ</t>
    </rPh>
    <rPh sb="62" eb="64">
      <t>ケンエン</t>
    </rPh>
    <rPh sb="68" eb="69">
      <t>タト</t>
    </rPh>
    <rPh sb="71" eb="73">
      <t>シズオカ</t>
    </rPh>
    <rPh sb="74" eb="76">
      <t>トウキョウ</t>
    </rPh>
    <rPh sb="76" eb="77">
      <t>カン</t>
    </rPh>
    <rPh sb="78" eb="80">
      <t>カイソク</t>
    </rPh>
    <rPh sb="81" eb="82">
      <t>ハシ</t>
    </rPh>
    <rPh sb="87" eb="88">
      <t>ナン</t>
    </rPh>
    <phoneticPr fontId="1"/>
  </si>
  <si>
    <t>今のままで良いと思います。</t>
    <rPh sb="0" eb="1">
      <t>イマ</t>
    </rPh>
    <rPh sb="5" eb="6">
      <t>ヨ</t>
    </rPh>
    <rPh sb="8" eb="9">
      <t>オモ</t>
    </rPh>
    <phoneticPr fontId="1"/>
  </si>
  <si>
    <t>駅構内で酒を売らない。電車の中は禁酒にしてほしい。</t>
    <rPh sb="0" eb="3">
      <t>エキコウナイ</t>
    </rPh>
    <rPh sb="4" eb="5">
      <t>サケ</t>
    </rPh>
    <rPh sb="6" eb="7">
      <t>ウ</t>
    </rPh>
    <rPh sb="11" eb="13">
      <t>デンシャ</t>
    </rPh>
    <rPh sb="14" eb="15">
      <t>ナカ</t>
    </rPh>
    <rPh sb="16" eb="18">
      <t>キンシュ</t>
    </rPh>
    <phoneticPr fontId="1"/>
  </si>
  <si>
    <t>乗車口を残してホームに新幹線と同じ柵をつける。そうすれば無人化でいいと思う。</t>
    <rPh sb="0" eb="3">
      <t>ジョウシャグチ</t>
    </rPh>
    <rPh sb="4" eb="5">
      <t>ノコ</t>
    </rPh>
    <rPh sb="11" eb="14">
      <t>シンカンセン</t>
    </rPh>
    <rPh sb="15" eb="16">
      <t>オナ</t>
    </rPh>
    <rPh sb="17" eb="18">
      <t>サク</t>
    </rPh>
    <rPh sb="28" eb="31">
      <t>ムジンカ</t>
    </rPh>
    <rPh sb="35" eb="36">
      <t>オモ</t>
    </rPh>
    <phoneticPr fontId="1"/>
  </si>
  <si>
    <t>新幹線新富士駅を富士駅と同じ場所にしてほしい。利用したくても利用できない。</t>
    <rPh sb="0" eb="3">
      <t>シンカンセン</t>
    </rPh>
    <rPh sb="3" eb="6">
      <t>シンフジ</t>
    </rPh>
    <rPh sb="6" eb="7">
      <t>エキ</t>
    </rPh>
    <rPh sb="8" eb="10">
      <t>フジ</t>
    </rPh>
    <rPh sb="10" eb="11">
      <t>エキ</t>
    </rPh>
    <rPh sb="12" eb="13">
      <t>オナ</t>
    </rPh>
    <rPh sb="14" eb="16">
      <t>バショ</t>
    </rPh>
    <rPh sb="23" eb="25">
      <t>リヨウ</t>
    </rPh>
    <rPh sb="30" eb="32">
      <t>リヨウ</t>
    </rPh>
    <phoneticPr fontId="1"/>
  </si>
  <si>
    <t>79</t>
  </si>
  <si>
    <t>列車ホームに雨、風、寒暑を凌げる待合所がほしい。高架の改札付近で結局ウロチョロ、慌てて階段駆け下り危険。</t>
    <rPh sb="0" eb="2">
      <t>レッシャ</t>
    </rPh>
    <rPh sb="6" eb="7">
      <t>アメ</t>
    </rPh>
    <rPh sb="8" eb="9">
      <t>カゼ</t>
    </rPh>
    <rPh sb="10" eb="12">
      <t>カンショ</t>
    </rPh>
    <rPh sb="13" eb="14">
      <t>シノ</t>
    </rPh>
    <rPh sb="16" eb="19">
      <t>マチアイショ</t>
    </rPh>
    <rPh sb="24" eb="26">
      <t>コウカ</t>
    </rPh>
    <rPh sb="27" eb="29">
      <t>カイサツ</t>
    </rPh>
    <rPh sb="29" eb="31">
      <t>フキン</t>
    </rPh>
    <rPh sb="32" eb="34">
      <t>ケッキョク</t>
    </rPh>
    <rPh sb="40" eb="41">
      <t>アワ</t>
    </rPh>
    <rPh sb="43" eb="45">
      <t>カイダン</t>
    </rPh>
    <rPh sb="45" eb="46">
      <t>カ</t>
    </rPh>
    <rPh sb="47" eb="48">
      <t>オ</t>
    </rPh>
    <rPh sb="49" eb="51">
      <t>キケン</t>
    </rPh>
    <phoneticPr fontId="1"/>
  </si>
  <si>
    <t>年金の減額、一方在来線ますます不便に、つい新幹線利用で交通費増分、旅行回数、夜、昼減で帳尻合わせ。これじゃ老人楽しみ無く、お先真っ暗闇。されば高速バス利用に在来線退廃化。</t>
    <rPh sb="0" eb="2">
      <t>ネンキン</t>
    </rPh>
    <rPh sb="3" eb="5">
      <t>ゲンガク</t>
    </rPh>
    <rPh sb="6" eb="8">
      <t>イッポウ</t>
    </rPh>
    <rPh sb="8" eb="11">
      <t>ザイライセン</t>
    </rPh>
    <rPh sb="15" eb="17">
      <t>フベン</t>
    </rPh>
    <rPh sb="21" eb="24">
      <t>シンカンセン</t>
    </rPh>
    <rPh sb="24" eb="26">
      <t>リヨウ</t>
    </rPh>
    <rPh sb="27" eb="30">
      <t>コウツウヒ</t>
    </rPh>
    <rPh sb="30" eb="32">
      <t>ゾウブン</t>
    </rPh>
    <rPh sb="33" eb="35">
      <t>リョコウ</t>
    </rPh>
    <rPh sb="35" eb="37">
      <t>カイスウ</t>
    </rPh>
    <rPh sb="38" eb="39">
      <t>ヨル</t>
    </rPh>
    <rPh sb="40" eb="41">
      <t>ヒル</t>
    </rPh>
    <rPh sb="41" eb="42">
      <t>ゲン</t>
    </rPh>
    <rPh sb="43" eb="45">
      <t>チョウジリ</t>
    </rPh>
    <rPh sb="45" eb="46">
      <t>ア</t>
    </rPh>
    <rPh sb="53" eb="55">
      <t>ロウジン</t>
    </rPh>
    <rPh sb="55" eb="56">
      <t>タノ</t>
    </rPh>
    <rPh sb="58" eb="59">
      <t>ナ</t>
    </rPh>
    <rPh sb="62" eb="63">
      <t>サキ</t>
    </rPh>
    <rPh sb="63" eb="64">
      <t>マ</t>
    </rPh>
    <rPh sb="65" eb="67">
      <t>クラヤミ</t>
    </rPh>
    <rPh sb="71" eb="73">
      <t>コウソク</t>
    </rPh>
    <rPh sb="75" eb="77">
      <t>リヨウ</t>
    </rPh>
    <rPh sb="78" eb="81">
      <t>ザイライセン</t>
    </rPh>
    <rPh sb="81" eb="83">
      <t>タイハイ</t>
    </rPh>
    <rPh sb="83" eb="84">
      <t>カ</t>
    </rPh>
    <phoneticPr fontId="1"/>
  </si>
  <si>
    <t>年金生活、折りには孫に土産、小遣い、倹約で在来線で上京、乗り継ぎ増結、切り離し追い越され、接続待ち多く東京が遠い。在来線快速直通運転で精一杯お急ぎ願えないでしょうか</t>
    <rPh sb="0" eb="2">
      <t>ネンキン</t>
    </rPh>
    <rPh sb="2" eb="4">
      <t>セイカツ</t>
    </rPh>
    <rPh sb="5" eb="6">
      <t>オ</t>
    </rPh>
    <rPh sb="9" eb="10">
      <t>マゴ</t>
    </rPh>
    <rPh sb="11" eb="13">
      <t>ミヤゲ</t>
    </rPh>
    <rPh sb="14" eb="16">
      <t>コヅカ</t>
    </rPh>
    <rPh sb="18" eb="20">
      <t>ケンヤク</t>
    </rPh>
    <rPh sb="21" eb="24">
      <t>ザイライセン</t>
    </rPh>
    <rPh sb="25" eb="27">
      <t>ジョウキョウ</t>
    </rPh>
    <rPh sb="28" eb="29">
      <t>ノ</t>
    </rPh>
    <rPh sb="30" eb="31">
      <t>ツ</t>
    </rPh>
    <rPh sb="32" eb="34">
      <t>ゾウケツ</t>
    </rPh>
    <rPh sb="35" eb="36">
      <t>キ</t>
    </rPh>
    <rPh sb="37" eb="38">
      <t>ハナ</t>
    </rPh>
    <rPh sb="39" eb="40">
      <t>オ</t>
    </rPh>
    <rPh sb="41" eb="42">
      <t>コ</t>
    </rPh>
    <rPh sb="45" eb="47">
      <t>セツゾク</t>
    </rPh>
    <rPh sb="47" eb="48">
      <t>マ</t>
    </rPh>
    <rPh sb="49" eb="50">
      <t>オオ</t>
    </rPh>
    <rPh sb="51" eb="53">
      <t>トウキョウ</t>
    </rPh>
    <rPh sb="54" eb="55">
      <t>トオ</t>
    </rPh>
    <rPh sb="57" eb="60">
      <t>ザイライセン</t>
    </rPh>
    <rPh sb="60" eb="62">
      <t>カイソク</t>
    </rPh>
    <rPh sb="62" eb="64">
      <t>チョクツウ</t>
    </rPh>
    <rPh sb="64" eb="66">
      <t>ウンテン</t>
    </rPh>
    <rPh sb="67" eb="70">
      <t>セイイッパイ</t>
    </rPh>
    <rPh sb="71" eb="72">
      <t>イソ</t>
    </rPh>
    <rPh sb="73" eb="74">
      <t>ネガ</t>
    </rPh>
    <phoneticPr fontId="1"/>
  </si>
  <si>
    <t>東田子の浦</t>
    <rPh sb="0" eb="3">
      <t>ヒガシタゴ</t>
    </rPh>
    <rPh sb="4" eb="5">
      <t>ウラ</t>
    </rPh>
    <phoneticPr fontId="1"/>
  </si>
  <si>
    <t>ホームに駅員を置くように。転落防止柵をつくるように。「めまい」など身体が悪いときなどでふらついたときホームに座り込んだ。</t>
    <rPh sb="4" eb="6">
      <t>エキイン</t>
    </rPh>
    <rPh sb="7" eb="8">
      <t>オ</t>
    </rPh>
    <rPh sb="13" eb="15">
      <t>テンラク</t>
    </rPh>
    <rPh sb="15" eb="17">
      <t>ボウシ</t>
    </rPh>
    <rPh sb="17" eb="18">
      <t>サク</t>
    </rPh>
    <rPh sb="33" eb="35">
      <t>カラダ</t>
    </rPh>
    <rPh sb="36" eb="37">
      <t>ワル</t>
    </rPh>
    <rPh sb="54" eb="55">
      <t>スワ</t>
    </rPh>
    <rPh sb="56" eb="57">
      <t>コ</t>
    </rPh>
    <phoneticPr fontId="1"/>
  </si>
  <si>
    <t>編成の中にトイレの設備のない列車がある。駅員が夜間不在の駅が多い。列車の遅れ（10分位）であって接続されず次が1時間待ちがあった。9/15の身延線</t>
    <rPh sb="0" eb="2">
      <t>ヘンセイ</t>
    </rPh>
    <rPh sb="3" eb="4">
      <t>ナカ</t>
    </rPh>
    <rPh sb="9" eb="11">
      <t>セツビ</t>
    </rPh>
    <rPh sb="14" eb="16">
      <t>レッシャ</t>
    </rPh>
    <rPh sb="20" eb="22">
      <t>エキイン</t>
    </rPh>
    <rPh sb="23" eb="25">
      <t>ヤカン</t>
    </rPh>
    <rPh sb="25" eb="27">
      <t>フザイ</t>
    </rPh>
    <rPh sb="28" eb="29">
      <t>エキ</t>
    </rPh>
    <rPh sb="30" eb="31">
      <t>オオ</t>
    </rPh>
    <rPh sb="33" eb="35">
      <t>レッシャ</t>
    </rPh>
    <rPh sb="36" eb="37">
      <t>オク</t>
    </rPh>
    <rPh sb="41" eb="42">
      <t>フン</t>
    </rPh>
    <rPh sb="42" eb="43">
      <t>クライ</t>
    </rPh>
    <rPh sb="48" eb="50">
      <t>セツゾク</t>
    </rPh>
    <rPh sb="53" eb="54">
      <t>ツギ</t>
    </rPh>
    <rPh sb="56" eb="58">
      <t>ジカン</t>
    </rPh>
    <rPh sb="58" eb="59">
      <t>マ</t>
    </rPh>
    <rPh sb="70" eb="73">
      <t>ミノブセン</t>
    </rPh>
    <phoneticPr fontId="1"/>
  </si>
  <si>
    <t>吉原</t>
    <rPh sb="0" eb="2">
      <t>ヨシワラ</t>
    </rPh>
    <phoneticPr fontId="1"/>
  </si>
  <si>
    <t>とにかく接客業という意識をもっとつけて下さい。お客様あっての会社なのではないでしょうか。</t>
    <rPh sb="4" eb="7">
      <t>セッキャクギョウ</t>
    </rPh>
    <rPh sb="10" eb="12">
      <t>イシキ</t>
    </rPh>
    <rPh sb="19" eb="20">
      <t>クダ</t>
    </rPh>
    <rPh sb="24" eb="26">
      <t>キャクサマ</t>
    </rPh>
    <rPh sb="30" eb="32">
      <t>カイシャ</t>
    </rPh>
    <phoneticPr fontId="1"/>
  </si>
  <si>
    <t>ＪＲの社員は何を聞いてもめんどくさそうで腹が立ちます。少なくても接客業なので教育の徹底をお願いします。事故等の情報が全然伝わってこなく電車がいつくるのかがわからない事が多すぎる。</t>
    <rPh sb="3" eb="5">
      <t>シャイン</t>
    </rPh>
    <rPh sb="6" eb="7">
      <t>ナニ</t>
    </rPh>
    <rPh sb="8" eb="9">
      <t>キ</t>
    </rPh>
    <rPh sb="20" eb="21">
      <t>ハラ</t>
    </rPh>
    <rPh sb="22" eb="23">
      <t>タ</t>
    </rPh>
    <rPh sb="27" eb="28">
      <t>スク</t>
    </rPh>
    <rPh sb="32" eb="35">
      <t>セッキャクギョウ</t>
    </rPh>
    <rPh sb="38" eb="40">
      <t>キョウイク</t>
    </rPh>
    <rPh sb="41" eb="43">
      <t>テッテイ</t>
    </rPh>
    <rPh sb="45" eb="46">
      <t>ネガ</t>
    </rPh>
    <rPh sb="51" eb="53">
      <t>ジコ</t>
    </rPh>
    <rPh sb="53" eb="54">
      <t>トウ</t>
    </rPh>
    <rPh sb="55" eb="57">
      <t>ジョウホウ</t>
    </rPh>
    <rPh sb="58" eb="60">
      <t>ゼンゼン</t>
    </rPh>
    <rPh sb="60" eb="61">
      <t>ツタ</t>
    </rPh>
    <rPh sb="67" eb="69">
      <t>デンシャ</t>
    </rPh>
    <rPh sb="82" eb="83">
      <t>コト</t>
    </rPh>
    <rPh sb="84" eb="85">
      <t>オオ</t>
    </rPh>
    <phoneticPr fontId="1"/>
  </si>
  <si>
    <t>富士</t>
    <rPh sb="0" eb="2">
      <t>フジ</t>
    </rPh>
    <phoneticPr fontId="1"/>
  </si>
  <si>
    <t>富士駅を利用していますが東京行きが1日1便になってしまいました。昼間にも何回かあれば便利になると思います。（注）2012年3月ダイヤ改正で無くなりました）</t>
    <rPh sb="0" eb="3">
      <t>フジエキ</t>
    </rPh>
    <rPh sb="4" eb="6">
      <t>リヨウ</t>
    </rPh>
    <rPh sb="12" eb="14">
      <t>トウキョウ</t>
    </rPh>
    <rPh sb="14" eb="15">
      <t>ユ</t>
    </rPh>
    <rPh sb="18" eb="19">
      <t>ヒ</t>
    </rPh>
    <rPh sb="20" eb="21">
      <t>ビン</t>
    </rPh>
    <rPh sb="32" eb="34">
      <t>ヒルマ</t>
    </rPh>
    <rPh sb="36" eb="38">
      <t>ナンカイ</t>
    </rPh>
    <rPh sb="42" eb="44">
      <t>ベンリ</t>
    </rPh>
    <rPh sb="48" eb="49">
      <t>オモ</t>
    </rPh>
    <rPh sb="54" eb="55">
      <t>チュウ</t>
    </rPh>
    <rPh sb="60" eb="61">
      <t>ネン</t>
    </rPh>
    <rPh sb="62" eb="63">
      <t>ガツ</t>
    </rPh>
    <rPh sb="66" eb="68">
      <t>カイセイ</t>
    </rPh>
    <rPh sb="69" eb="70">
      <t>ナ</t>
    </rPh>
    <phoneticPr fontId="1"/>
  </si>
  <si>
    <t>ホームと電車の間がありますので、不安になることもあります。段差がないようにお願いします。</t>
    <rPh sb="4" eb="6">
      <t>デンシャ</t>
    </rPh>
    <rPh sb="7" eb="8">
      <t>アイダ</t>
    </rPh>
    <rPh sb="16" eb="18">
      <t>フアン</t>
    </rPh>
    <rPh sb="29" eb="31">
      <t>ダンサ</t>
    </rPh>
    <rPh sb="38" eb="39">
      <t>ネガ</t>
    </rPh>
    <phoneticPr fontId="1"/>
  </si>
  <si>
    <t>富士駅は駅南地区は少しきれいですが、駅北方面の階段等、少し整備してきれいにしてほしい。</t>
    <rPh sb="0" eb="2">
      <t>フジ</t>
    </rPh>
    <rPh sb="2" eb="3">
      <t>エキ</t>
    </rPh>
    <rPh sb="4" eb="5">
      <t>エキ</t>
    </rPh>
    <rPh sb="5" eb="8">
      <t>ミナミチク</t>
    </rPh>
    <rPh sb="9" eb="10">
      <t>スコ</t>
    </rPh>
    <rPh sb="18" eb="19">
      <t>エキ</t>
    </rPh>
    <rPh sb="19" eb="20">
      <t>キタ</t>
    </rPh>
    <rPh sb="20" eb="22">
      <t>ホウメン</t>
    </rPh>
    <rPh sb="23" eb="25">
      <t>カイダン</t>
    </rPh>
    <rPh sb="25" eb="26">
      <t>トウ</t>
    </rPh>
    <rPh sb="27" eb="28">
      <t>スコ</t>
    </rPh>
    <rPh sb="29" eb="31">
      <t>セイビ</t>
    </rPh>
    <phoneticPr fontId="1"/>
  </si>
  <si>
    <t>富士は新幹線とＪＲが別にあるため不便です。富士←→新富士駅との利便性を考えてほしい。車できて駐車しています。</t>
    <rPh sb="0" eb="2">
      <t>フジ</t>
    </rPh>
    <rPh sb="3" eb="6">
      <t>シンカンセン</t>
    </rPh>
    <rPh sb="10" eb="11">
      <t>ベツ</t>
    </rPh>
    <rPh sb="16" eb="18">
      <t>フベン</t>
    </rPh>
    <rPh sb="21" eb="23">
      <t>フジ</t>
    </rPh>
    <rPh sb="25" eb="28">
      <t>シンフジ</t>
    </rPh>
    <rPh sb="28" eb="29">
      <t>エキ</t>
    </rPh>
    <rPh sb="31" eb="34">
      <t>リベンセイ</t>
    </rPh>
    <rPh sb="35" eb="36">
      <t>カンガ</t>
    </rPh>
    <rPh sb="42" eb="43">
      <t>クルマ</t>
    </rPh>
    <rPh sb="46" eb="48">
      <t>チュウシャ</t>
    </rPh>
    <phoneticPr fontId="1"/>
  </si>
  <si>
    <t>蒲原</t>
    <rPh sb="0" eb="2">
      <t>カンバラ</t>
    </rPh>
    <phoneticPr fontId="1"/>
  </si>
  <si>
    <t>興津</t>
    <rPh sb="0" eb="2">
      <t>オキツ</t>
    </rPh>
    <phoneticPr fontId="1"/>
  </si>
  <si>
    <t>各駅とも新幹線のようなバリアフリーにすればいいと思いますが、絶対ではありません。やはり一人一人が注意するのが一番いい方法です。突き落とし人間、酔っ払い人等おります。いつも職員の方達には感謝しております。</t>
    <rPh sb="0" eb="2">
      <t>カクエキ</t>
    </rPh>
    <rPh sb="4" eb="7">
      <t>シンカンセン</t>
    </rPh>
    <rPh sb="24" eb="25">
      <t>オモ</t>
    </rPh>
    <rPh sb="30" eb="32">
      <t>ゼッタイ</t>
    </rPh>
    <rPh sb="43" eb="45">
      <t>ヒトリ</t>
    </rPh>
    <rPh sb="45" eb="47">
      <t>ヒトリ</t>
    </rPh>
    <rPh sb="48" eb="50">
      <t>チュウイ</t>
    </rPh>
    <rPh sb="54" eb="56">
      <t>イチバン</t>
    </rPh>
    <rPh sb="58" eb="60">
      <t>ホウホウ</t>
    </rPh>
    <rPh sb="63" eb="64">
      <t>ツ</t>
    </rPh>
    <rPh sb="65" eb="66">
      <t>オ</t>
    </rPh>
    <rPh sb="68" eb="70">
      <t>ニンゲン</t>
    </rPh>
    <rPh sb="71" eb="72">
      <t>ヨ</t>
    </rPh>
    <rPh sb="73" eb="74">
      <t>パラ</t>
    </rPh>
    <rPh sb="75" eb="76">
      <t>ヒト</t>
    </rPh>
    <rPh sb="76" eb="77">
      <t>トウ</t>
    </rPh>
    <rPh sb="85" eb="87">
      <t>ショクイン</t>
    </rPh>
    <rPh sb="88" eb="89">
      <t>カタ</t>
    </rPh>
    <rPh sb="89" eb="90">
      <t>タチ</t>
    </rPh>
    <rPh sb="92" eb="94">
      <t>カンシャ</t>
    </rPh>
    <phoneticPr fontId="1"/>
  </si>
  <si>
    <t>エアコンの調節をきめこまかにして下さい。夏は冷たい感じです。（一方法として温度２８℃位で風景を多くした方が車外に出たとき、いいのではと思います）</t>
    <rPh sb="5" eb="7">
      <t>チョウセツ</t>
    </rPh>
    <rPh sb="16" eb="17">
      <t>クダ</t>
    </rPh>
    <rPh sb="20" eb="21">
      <t>ナツ</t>
    </rPh>
    <rPh sb="22" eb="23">
      <t>ツメ</t>
    </rPh>
    <rPh sb="25" eb="26">
      <t>カン</t>
    </rPh>
    <rPh sb="31" eb="34">
      <t>イチホウホウ</t>
    </rPh>
    <rPh sb="37" eb="39">
      <t>オンド</t>
    </rPh>
    <rPh sb="42" eb="43">
      <t>クライ</t>
    </rPh>
    <rPh sb="44" eb="46">
      <t>フウケイ</t>
    </rPh>
    <rPh sb="47" eb="48">
      <t>オオ</t>
    </rPh>
    <rPh sb="51" eb="52">
      <t>ホウ</t>
    </rPh>
    <rPh sb="53" eb="55">
      <t>シャガイ</t>
    </rPh>
    <rPh sb="56" eb="57">
      <t>デ</t>
    </rPh>
    <rPh sb="67" eb="68">
      <t>オモ</t>
    </rPh>
    <phoneticPr fontId="1"/>
  </si>
  <si>
    <t>新幹線のぞみを静岡駅に停車するようにして下さい。静岡の県都に停車しないのは名古屋が静岡市に遺恨があるのですか？東京都名古屋の昼間ですが、如何でしょうか。</t>
    <rPh sb="0" eb="3">
      <t>シンカンセン</t>
    </rPh>
    <rPh sb="7" eb="9">
      <t>シズオカ</t>
    </rPh>
    <rPh sb="9" eb="10">
      <t>エキ</t>
    </rPh>
    <rPh sb="11" eb="13">
      <t>テイシャ</t>
    </rPh>
    <rPh sb="20" eb="21">
      <t>クダ</t>
    </rPh>
    <rPh sb="24" eb="26">
      <t>シズオカ</t>
    </rPh>
    <rPh sb="27" eb="29">
      <t>ケント</t>
    </rPh>
    <rPh sb="30" eb="32">
      <t>テイシャ</t>
    </rPh>
    <rPh sb="37" eb="40">
      <t>ナゴヤ</t>
    </rPh>
    <rPh sb="41" eb="44">
      <t>シズオカシ</t>
    </rPh>
    <rPh sb="45" eb="47">
      <t>イコン</t>
    </rPh>
    <rPh sb="55" eb="58">
      <t>トウキョウト</t>
    </rPh>
    <rPh sb="58" eb="61">
      <t>ナゴヤ</t>
    </rPh>
    <rPh sb="62" eb="64">
      <t>チュウカン</t>
    </rPh>
    <rPh sb="68" eb="70">
      <t>イカガ</t>
    </rPh>
    <phoneticPr fontId="1"/>
  </si>
  <si>
    <t>草薙</t>
    <rPh sb="0" eb="2">
      <t>クサナギ</t>
    </rPh>
    <phoneticPr fontId="1"/>
  </si>
  <si>
    <t>運転手</t>
    <rPh sb="0" eb="3">
      <t>ウンテンシュ</t>
    </rPh>
    <phoneticPr fontId="1"/>
  </si>
  <si>
    <t>階段をエレベーターにしてほしい。</t>
    <rPh sb="0" eb="2">
      <t>カイダン</t>
    </rPh>
    <phoneticPr fontId="1"/>
  </si>
  <si>
    <t>静岡駅にのぞみ停車を。</t>
    <rPh sb="0" eb="2">
      <t>シズオカ</t>
    </rPh>
    <rPh sb="2" eb="3">
      <t>エキ</t>
    </rPh>
    <rPh sb="7" eb="9">
      <t>テイシャ</t>
    </rPh>
    <phoneticPr fontId="1"/>
  </si>
  <si>
    <t>東京～静恩から行くのに必ず乗り換えなくてはいけないそれも乗換駅は種種と変わる以前はそのままいけたので乗り換えなしでいけるようにしてほしい</t>
    <rPh sb="0" eb="2">
      <t>トウキョウ</t>
    </rPh>
    <rPh sb="3" eb="4">
      <t>シズ</t>
    </rPh>
    <rPh sb="4" eb="5">
      <t>オン</t>
    </rPh>
    <rPh sb="7" eb="8">
      <t>イ</t>
    </rPh>
    <rPh sb="11" eb="12">
      <t>カナラ</t>
    </rPh>
    <rPh sb="13" eb="14">
      <t>ノ</t>
    </rPh>
    <rPh sb="15" eb="16">
      <t>カ</t>
    </rPh>
    <rPh sb="28" eb="31">
      <t>ノリカエエキ</t>
    </rPh>
    <rPh sb="32" eb="33">
      <t>シュ</t>
    </rPh>
    <rPh sb="33" eb="34">
      <t>シュ</t>
    </rPh>
    <rPh sb="35" eb="36">
      <t>カ</t>
    </rPh>
    <rPh sb="38" eb="40">
      <t>イゼン</t>
    </rPh>
    <rPh sb="50" eb="51">
      <t>ノ</t>
    </rPh>
    <rPh sb="52" eb="53">
      <t>カ</t>
    </rPh>
    <phoneticPr fontId="1"/>
  </si>
  <si>
    <t>熱海から浜松までの区間車両の数が少なすぎる立ってもみあって当たり前と考えないでもっと車両数を増やしてほしい</t>
    <rPh sb="0" eb="2">
      <t>アタミ</t>
    </rPh>
    <rPh sb="4" eb="6">
      <t>ハママツ</t>
    </rPh>
    <rPh sb="9" eb="11">
      <t>クカン</t>
    </rPh>
    <rPh sb="11" eb="13">
      <t>シャリョウ</t>
    </rPh>
    <rPh sb="14" eb="15">
      <t>カズ</t>
    </rPh>
    <rPh sb="16" eb="17">
      <t>スク</t>
    </rPh>
    <rPh sb="21" eb="22">
      <t>タ</t>
    </rPh>
    <rPh sb="29" eb="30">
      <t>ア</t>
    </rPh>
    <rPh sb="32" eb="33">
      <t>マエ</t>
    </rPh>
    <rPh sb="34" eb="35">
      <t>カンガ</t>
    </rPh>
    <rPh sb="42" eb="44">
      <t>シャリョウ</t>
    </rPh>
    <rPh sb="44" eb="45">
      <t>スウ</t>
    </rPh>
    <rPh sb="46" eb="47">
      <t>フ</t>
    </rPh>
    <phoneticPr fontId="1"/>
  </si>
  <si>
    <t>津</t>
    <rPh sb="0" eb="1">
      <t>ツ</t>
    </rPh>
    <phoneticPr fontId="1"/>
  </si>
  <si>
    <t>年金生活者</t>
    <rPh sb="0" eb="2">
      <t>ネンキン</t>
    </rPh>
    <rPh sb="2" eb="5">
      <t>セイカツシャ</t>
    </rPh>
    <phoneticPr fontId="1"/>
  </si>
  <si>
    <t>昔のようにホームの中央に、ホーム事務所を置き、要員の配置を。大変かもしれないが利用者に身近なＪＲに。いまのＪＲは民営化以降、単なる輸送機関に変質した。</t>
    <rPh sb="0" eb="1">
      <t>ムカシ</t>
    </rPh>
    <rPh sb="9" eb="11">
      <t>チュウオウ</t>
    </rPh>
    <rPh sb="16" eb="19">
      <t>ジムショ</t>
    </rPh>
    <rPh sb="20" eb="21">
      <t>オ</t>
    </rPh>
    <rPh sb="23" eb="25">
      <t>ヨウイン</t>
    </rPh>
    <rPh sb="26" eb="28">
      <t>ハイチ</t>
    </rPh>
    <rPh sb="30" eb="32">
      <t>タイヘン</t>
    </rPh>
    <rPh sb="39" eb="42">
      <t>リヨウシャ</t>
    </rPh>
    <rPh sb="43" eb="45">
      <t>ミジカ</t>
    </rPh>
    <rPh sb="56" eb="59">
      <t>ミンエイカ</t>
    </rPh>
    <rPh sb="59" eb="61">
      <t>イコウ</t>
    </rPh>
    <rPh sb="62" eb="63">
      <t>タン</t>
    </rPh>
    <rPh sb="65" eb="67">
      <t>ユソウ</t>
    </rPh>
    <rPh sb="67" eb="69">
      <t>キカン</t>
    </rPh>
    <rPh sb="70" eb="72">
      <t>ヘンシツ</t>
    </rPh>
    <phoneticPr fontId="1"/>
  </si>
  <si>
    <t>・トイレのない電車は無くすこと　・見合い電車は通勤時間帯に限ること。年金生活者にとって、運賃料金が高すぎ、旅行もできない。・静岡駅コンコースに待合室を。</t>
    <rPh sb="7" eb="9">
      <t>デンシャ</t>
    </rPh>
    <rPh sb="10" eb="11">
      <t>ナ</t>
    </rPh>
    <rPh sb="17" eb="19">
      <t>ミア</t>
    </rPh>
    <rPh sb="20" eb="22">
      <t>デンシャ</t>
    </rPh>
    <rPh sb="23" eb="25">
      <t>ツウキン</t>
    </rPh>
    <rPh sb="25" eb="28">
      <t>ジカンタイ</t>
    </rPh>
    <rPh sb="29" eb="30">
      <t>カギ</t>
    </rPh>
    <rPh sb="34" eb="36">
      <t>ネンキン</t>
    </rPh>
    <rPh sb="36" eb="39">
      <t>セイカツシャ</t>
    </rPh>
    <rPh sb="44" eb="46">
      <t>ウンチン</t>
    </rPh>
    <rPh sb="46" eb="48">
      <t>リョウキン</t>
    </rPh>
    <rPh sb="49" eb="50">
      <t>タカ</t>
    </rPh>
    <rPh sb="53" eb="55">
      <t>リョコウ</t>
    </rPh>
    <rPh sb="62" eb="64">
      <t>シズオカ</t>
    </rPh>
    <rPh sb="64" eb="65">
      <t>エキ</t>
    </rPh>
    <rPh sb="71" eb="74">
      <t>マチアイシツ</t>
    </rPh>
    <phoneticPr fontId="1"/>
  </si>
  <si>
    <t>年金者組合として、過去２回静岡駅・ＪＲ東海に要求にもとづく要請を行ったが、要求書も受けとらずに、会うことさえ拒否している。市民や利用者の声を直接聞く、身近なＪＲになぜならないのか。ギモン！</t>
    <rPh sb="0" eb="2">
      <t>ネンキン</t>
    </rPh>
    <rPh sb="2" eb="3">
      <t>シャ</t>
    </rPh>
    <rPh sb="3" eb="5">
      <t>クミアイ</t>
    </rPh>
    <rPh sb="9" eb="11">
      <t>カコ</t>
    </rPh>
    <rPh sb="12" eb="13">
      <t>カイ</t>
    </rPh>
    <rPh sb="13" eb="15">
      <t>シズオカ</t>
    </rPh>
    <rPh sb="15" eb="16">
      <t>エキ</t>
    </rPh>
    <rPh sb="19" eb="21">
      <t>トウカイ</t>
    </rPh>
    <rPh sb="22" eb="24">
      <t>ヨウキュウ</t>
    </rPh>
    <rPh sb="29" eb="31">
      <t>ヨウセイ</t>
    </rPh>
    <rPh sb="32" eb="33">
      <t>オコナ</t>
    </rPh>
    <rPh sb="37" eb="40">
      <t>ヨウキュウショ</t>
    </rPh>
    <rPh sb="41" eb="42">
      <t>ウ</t>
    </rPh>
    <rPh sb="48" eb="49">
      <t>ア</t>
    </rPh>
    <rPh sb="54" eb="56">
      <t>キョヒ</t>
    </rPh>
    <rPh sb="61" eb="63">
      <t>シミン</t>
    </rPh>
    <rPh sb="64" eb="67">
      <t>リヨウシャ</t>
    </rPh>
    <rPh sb="68" eb="69">
      <t>コエ</t>
    </rPh>
    <rPh sb="70" eb="72">
      <t>チョクセツ</t>
    </rPh>
    <rPh sb="72" eb="73">
      <t>キ</t>
    </rPh>
    <rPh sb="75" eb="77">
      <t>ミジカ</t>
    </rPh>
    <phoneticPr fontId="1"/>
  </si>
  <si>
    <t>静岡</t>
    <rPh sb="0" eb="2">
      <t>シズオカ</t>
    </rPh>
    <phoneticPr fontId="1"/>
  </si>
  <si>
    <t>早朝東京直通の普通を走らせてほしい。安く、正確な時間に行きたいため。</t>
    <rPh sb="0" eb="2">
      <t>ソウチョウ</t>
    </rPh>
    <rPh sb="2" eb="4">
      <t>トウキョウ</t>
    </rPh>
    <rPh sb="4" eb="6">
      <t>チョクツウ</t>
    </rPh>
    <rPh sb="7" eb="9">
      <t>フツウ</t>
    </rPh>
    <rPh sb="10" eb="11">
      <t>ハシ</t>
    </rPh>
    <rPh sb="18" eb="19">
      <t>ヤス</t>
    </rPh>
    <rPh sb="21" eb="23">
      <t>セイカク</t>
    </rPh>
    <rPh sb="24" eb="26">
      <t>ジカン</t>
    </rPh>
    <rPh sb="27" eb="28">
      <t>イ</t>
    </rPh>
    <phoneticPr fontId="1"/>
  </si>
  <si>
    <t>ダイヤ変更（Ｈ24，4）以降車両が減少して混雑する
ようになりました。その為、発車が遅れ不便になり
ました。（静岡駅で切り離す）</t>
    <rPh sb="3" eb="5">
      <t>ヘンコウ</t>
    </rPh>
    <rPh sb="12" eb="14">
      <t>イコウ</t>
    </rPh>
    <rPh sb="14" eb="16">
      <t>シャリョウ</t>
    </rPh>
    <rPh sb="17" eb="19">
      <t>ゲンショウ</t>
    </rPh>
    <rPh sb="21" eb="23">
      <t>コンザツ</t>
    </rPh>
    <rPh sb="37" eb="38">
      <t>タメ</t>
    </rPh>
    <rPh sb="39" eb="41">
      <t>ハッシャ</t>
    </rPh>
    <rPh sb="42" eb="43">
      <t>オク</t>
    </rPh>
    <rPh sb="44" eb="46">
      <t>フベン</t>
    </rPh>
    <rPh sb="55" eb="57">
      <t>シズオカ</t>
    </rPh>
    <rPh sb="57" eb="58">
      <t>エキ</t>
    </rPh>
    <rPh sb="59" eb="60">
      <t>キ</t>
    </rPh>
    <rPh sb="61" eb="62">
      <t>ハナ</t>
    </rPh>
    <phoneticPr fontId="1"/>
  </si>
  <si>
    <t>在来線延着の為、新幹線を待たす事や、その反対の時がありますが、駅の説明は不明確につき、基準を明確にしてほしい。急げば乗れるのかが。</t>
    <rPh sb="0" eb="3">
      <t>ザイライセン</t>
    </rPh>
    <rPh sb="3" eb="5">
      <t>エンチャク</t>
    </rPh>
    <rPh sb="6" eb="7">
      <t>タメ</t>
    </rPh>
    <rPh sb="8" eb="11">
      <t>シンカンセン</t>
    </rPh>
    <rPh sb="12" eb="13">
      <t>マ</t>
    </rPh>
    <rPh sb="15" eb="16">
      <t>コト</t>
    </rPh>
    <rPh sb="20" eb="22">
      <t>ハンタイ</t>
    </rPh>
    <rPh sb="23" eb="24">
      <t>トキ</t>
    </rPh>
    <rPh sb="31" eb="32">
      <t>エキ</t>
    </rPh>
    <rPh sb="33" eb="35">
      <t>セツメイ</t>
    </rPh>
    <rPh sb="36" eb="39">
      <t>フメイカク</t>
    </rPh>
    <rPh sb="43" eb="44">
      <t>キ</t>
    </rPh>
    <rPh sb="44" eb="45">
      <t>ジュン</t>
    </rPh>
    <rPh sb="46" eb="48">
      <t>メイカク</t>
    </rPh>
    <rPh sb="55" eb="56">
      <t>イソ</t>
    </rPh>
    <rPh sb="58" eb="59">
      <t>ノ</t>
    </rPh>
    <phoneticPr fontId="1"/>
  </si>
  <si>
    <t>客を通行する「もの」としかみていない方々がほとんど。</t>
    <rPh sb="0" eb="1">
      <t>キャク</t>
    </rPh>
    <rPh sb="2" eb="4">
      <t>ツウコウ</t>
    </rPh>
    <rPh sb="18" eb="20">
      <t>カタガタ</t>
    </rPh>
    <phoneticPr fontId="1"/>
  </si>
  <si>
    <t>競争のない会社と取引をしている。競争の厳しい会社は大変つらい思いをしていると感じます。</t>
    <rPh sb="0" eb="2">
      <t>キョウソウ</t>
    </rPh>
    <rPh sb="5" eb="7">
      <t>カイシャ</t>
    </rPh>
    <rPh sb="8" eb="10">
      <t>トリヒキ</t>
    </rPh>
    <rPh sb="16" eb="18">
      <t>キョウソウ</t>
    </rPh>
    <rPh sb="19" eb="20">
      <t>キビ</t>
    </rPh>
    <rPh sb="22" eb="24">
      <t>カイシャ</t>
    </rPh>
    <rPh sb="25" eb="27">
      <t>タイヘン</t>
    </rPh>
    <rPh sb="30" eb="31">
      <t>オモ</t>
    </rPh>
    <rPh sb="38" eb="39">
      <t>カン</t>
    </rPh>
    <phoneticPr fontId="1"/>
  </si>
  <si>
    <t>63</t>
  </si>
  <si>
    <t>柵を設置するしかないと思う。</t>
    <rPh sb="0" eb="1">
      <t>サク</t>
    </rPh>
    <rPh sb="2" eb="4">
      <t>セッチ</t>
    </rPh>
    <rPh sb="11" eb="12">
      <t>オモ</t>
    </rPh>
    <phoneticPr fontId="1"/>
  </si>
  <si>
    <t>ホームでの転落事故（酒飲者、故意に押される）に不安遅れる場合には全てアナウンスの説明がほしい朝のラッシュ時に以前より車両数が減らされているので毎日苦痛である。</t>
    <rPh sb="5" eb="7">
      <t>テンラク</t>
    </rPh>
    <rPh sb="7" eb="9">
      <t>ジコ</t>
    </rPh>
    <rPh sb="10" eb="11">
      <t>サケ</t>
    </rPh>
    <rPh sb="11" eb="12">
      <t>イン</t>
    </rPh>
    <rPh sb="12" eb="13">
      <t>シャ</t>
    </rPh>
    <rPh sb="14" eb="16">
      <t>コイ</t>
    </rPh>
    <rPh sb="17" eb="18">
      <t>オ</t>
    </rPh>
    <rPh sb="23" eb="25">
      <t>フアン</t>
    </rPh>
    <rPh sb="25" eb="26">
      <t>オク</t>
    </rPh>
    <rPh sb="28" eb="30">
      <t>バアイ</t>
    </rPh>
    <rPh sb="32" eb="33">
      <t>スベ</t>
    </rPh>
    <rPh sb="40" eb="42">
      <t>セツメイ</t>
    </rPh>
    <rPh sb="46" eb="47">
      <t>アサ</t>
    </rPh>
    <rPh sb="52" eb="53">
      <t>ジ</t>
    </rPh>
    <rPh sb="54" eb="56">
      <t>イゼン</t>
    </rPh>
    <rPh sb="58" eb="60">
      <t>シャリョウ</t>
    </rPh>
    <rPh sb="60" eb="61">
      <t>スウ</t>
    </rPh>
    <rPh sb="62" eb="63">
      <t>ヘ</t>
    </rPh>
    <rPh sb="71" eb="73">
      <t>マイニチ</t>
    </rPh>
    <rPh sb="73" eb="75">
      <t>クツウ</t>
    </rPh>
    <phoneticPr fontId="1"/>
  </si>
  <si>
    <t>無人駅だと突発的な事象が発生した場合に即応性が
ない。少なくても所轄場所に通じる直通電話の設置が望まれる。</t>
    <rPh sb="0" eb="3">
      <t>ムジンエキ</t>
    </rPh>
    <rPh sb="5" eb="8">
      <t>トッパツテキ</t>
    </rPh>
    <rPh sb="9" eb="11">
      <t>ジショウ</t>
    </rPh>
    <rPh sb="12" eb="14">
      <t>ハッセイ</t>
    </rPh>
    <rPh sb="16" eb="18">
      <t>バアイ</t>
    </rPh>
    <rPh sb="19" eb="22">
      <t>ソクオウセイ</t>
    </rPh>
    <rPh sb="27" eb="28">
      <t>スク</t>
    </rPh>
    <rPh sb="32" eb="34">
      <t>ショカツ</t>
    </rPh>
    <rPh sb="34" eb="36">
      <t>バショ</t>
    </rPh>
    <rPh sb="37" eb="38">
      <t>ツウ</t>
    </rPh>
    <rPh sb="40" eb="42">
      <t>チョクツウ</t>
    </rPh>
    <rPh sb="42" eb="44">
      <t>デンワ</t>
    </rPh>
    <rPh sb="45" eb="47">
      <t>セッチ</t>
    </rPh>
    <rPh sb="48" eb="49">
      <t>ノゾ</t>
    </rPh>
    <phoneticPr fontId="1"/>
  </si>
  <si>
    <t>駅員の増員と改札時のチェック。</t>
    <rPh sb="0" eb="2">
      <t>エキイン</t>
    </rPh>
    <rPh sb="3" eb="5">
      <t>ゾウイン</t>
    </rPh>
    <rPh sb="6" eb="8">
      <t>カイサツ</t>
    </rPh>
    <rPh sb="8" eb="9">
      <t>ジ</t>
    </rPh>
    <phoneticPr fontId="1"/>
  </si>
  <si>
    <t>通勤時間帯の車両増加。混雑時なのに車内奥に入れと
言うのは無理な話。満員で気分が悪い乗客が出て遅れたことがある。</t>
    <rPh sb="0" eb="2">
      <t>ツウキン</t>
    </rPh>
    <rPh sb="2" eb="5">
      <t>ジカンタイ</t>
    </rPh>
    <rPh sb="6" eb="8">
      <t>シャリョウ</t>
    </rPh>
    <rPh sb="8" eb="10">
      <t>ゾウカ</t>
    </rPh>
    <rPh sb="11" eb="13">
      <t>コンザツ</t>
    </rPh>
    <rPh sb="13" eb="14">
      <t>ジ</t>
    </rPh>
    <rPh sb="17" eb="19">
      <t>シャナイ</t>
    </rPh>
    <rPh sb="19" eb="20">
      <t>オク</t>
    </rPh>
    <rPh sb="21" eb="22">
      <t>ハイ</t>
    </rPh>
    <rPh sb="25" eb="26">
      <t>イ</t>
    </rPh>
    <rPh sb="29" eb="31">
      <t>ムリ</t>
    </rPh>
    <rPh sb="32" eb="33">
      <t>ハナシ</t>
    </rPh>
    <rPh sb="34" eb="36">
      <t>マンイン</t>
    </rPh>
    <rPh sb="37" eb="39">
      <t>キブン</t>
    </rPh>
    <rPh sb="40" eb="41">
      <t>ワル</t>
    </rPh>
    <rPh sb="42" eb="44">
      <t>ジョウキャク</t>
    </rPh>
    <rPh sb="45" eb="46">
      <t>デ</t>
    </rPh>
    <rPh sb="47" eb="48">
      <t>オク</t>
    </rPh>
    <phoneticPr fontId="1"/>
  </si>
  <si>
    <t>カードを利用する人が増えせめて近県だけでも、１枚の
カードで乗降できるシステムを作ってほしい。列車の遅れが顕著。あまりにも多すぎるのには驚く。</t>
    <rPh sb="4" eb="6">
      <t>リヨウ</t>
    </rPh>
    <rPh sb="8" eb="9">
      <t>ヒト</t>
    </rPh>
    <rPh sb="10" eb="11">
      <t>フ</t>
    </rPh>
    <rPh sb="15" eb="17">
      <t>キンケン</t>
    </rPh>
    <rPh sb="23" eb="24">
      <t>マイ</t>
    </rPh>
    <rPh sb="30" eb="32">
      <t>ジョウコウ</t>
    </rPh>
    <rPh sb="40" eb="41">
      <t>ツク</t>
    </rPh>
    <rPh sb="47" eb="49">
      <t>レッシャ</t>
    </rPh>
    <rPh sb="50" eb="51">
      <t>オク</t>
    </rPh>
    <rPh sb="53" eb="55">
      <t>ケンチョ</t>
    </rPh>
    <rPh sb="61" eb="62">
      <t>オオ</t>
    </rPh>
    <rPh sb="68" eb="69">
      <t>オドロ</t>
    </rPh>
    <phoneticPr fontId="1"/>
  </si>
  <si>
    <t>49</t>
  </si>
  <si>
    <t>公務員</t>
    <rPh sb="0" eb="3">
      <t>コウムイン</t>
    </rPh>
    <phoneticPr fontId="1"/>
  </si>
  <si>
    <t>通勤時間帯は8両以上での運転を。18きっぷを通年使用できるように。</t>
    <rPh sb="0" eb="2">
      <t>ツウキン</t>
    </rPh>
    <rPh sb="2" eb="5">
      <t>ジカンタイ</t>
    </rPh>
    <rPh sb="7" eb="8">
      <t>リョウ</t>
    </rPh>
    <rPh sb="8" eb="10">
      <t>イジョウ</t>
    </rPh>
    <rPh sb="12" eb="14">
      <t>ウンテン</t>
    </rPh>
    <rPh sb="22" eb="24">
      <t>ツウネン</t>
    </rPh>
    <rPh sb="24" eb="26">
      <t>シヨウ</t>
    </rPh>
    <phoneticPr fontId="1"/>
  </si>
  <si>
    <t>新幹線を通しても在来線は残すべきだ。</t>
    <rPh sb="0" eb="3">
      <t>シンカンセン</t>
    </rPh>
    <rPh sb="4" eb="5">
      <t>トオ</t>
    </rPh>
    <rPh sb="8" eb="11">
      <t>ザイライセン</t>
    </rPh>
    <rPh sb="12" eb="13">
      <t>ノコ</t>
    </rPh>
    <phoneticPr fontId="1"/>
  </si>
  <si>
    <t>ホームに安全柵を設置するのが良い。</t>
    <rPh sb="4" eb="6">
      <t>アンゼン</t>
    </rPh>
    <rPh sb="6" eb="7">
      <t>サク</t>
    </rPh>
    <rPh sb="8" eb="10">
      <t>セッチ</t>
    </rPh>
    <rPh sb="14" eb="15">
      <t>ヨ</t>
    </rPh>
    <phoneticPr fontId="1"/>
  </si>
  <si>
    <t>通勤時間帯はせめて10両にするべきである。ＪＲ東海はサービスが悪すぎる。ホームに安全柵を設置するべきである。草薙駅にエレベーターを設置するべきである。</t>
    <rPh sb="0" eb="2">
      <t>ツウキン</t>
    </rPh>
    <rPh sb="2" eb="5">
      <t>ジカンタイ</t>
    </rPh>
    <rPh sb="11" eb="12">
      <t>リョウ</t>
    </rPh>
    <rPh sb="23" eb="25">
      <t>トウカイ</t>
    </rPh>
    <rPh sb="31" eb="32">
      <t>ワル</t>
    </rPh>
    <rPh sb="40" eb="42">
      <t>アンゼン</t>
    </rPh>
    <rPh sb="42" eb="43">
      <t>サク</t>
    </rPh>
    <rPh sb="44" eb="46">
      <t>セッチ</t>
    </rPh>
    <rPh sb="54" eb="57">
      <t>クサナギエキ</t>
    </rPh>
    <rPh sb="65" eb="67">
      <t>セッチ</t>
    </rPh>
    <phoneticPr fontId="1"/>
  </si>
  <si>
    <t>新幹線の喫煙車両を増やしてもらいたい。</t>
    <rPh sb="0" eb="3">
      <t>シンカンセン</t>
    </rPh>
    <rPh sb="4" eb="6">
      <t>キツエン</t>
    </rPh>
    <rPh sb="6" eb="8">
      <t>シャリョウ</t>
    </rPh>
    <rPh sb="9" eb="10">
      <t>フ</t>
    </rPh>
    <phoneticPr fontId="1"/>
  </si>
  <si>
    <t>障害者には改札時電波感知ベルを着用させ歩行すると感知警戒域が警察に知らせる</t>
    <rPh sb="0" eb="3">
      <t>ショウガイシャ</t>
    </rPh>
    <rPh sb="5" eb="7">
      <t>カイサツ</t>
    </rPh>
    <rPh sb="7" eb="8">
      <t>ジ</t>
    </rPh>
    <rPh sb="8" eb="10">
      <t>デンパ</t>
    </rPh>
    <rPh sb="10" eb="12">
      <t>カンチ</t>
    </rPh>
    <rPh sb="15" eb="17">
      <t>チャクヨウ</t>
    </rPh>
    <rPh sb="19" eb="21">
      <t>ホコウ</t>
    </rPh>
    <rPh sb="24" eb="26">
      <t>カンチ</t>
    </rPh>
    <rPh sb="26" eb="28">
      <t>ケイカイ</t>
    </rPh>
    <rPh sb="28" eb="29">
      <t>イキ</t>
    </rPh>
    <rPh sb="30" eb="32">
      <t>ケイサツ</t>
    </rPh>
    <rPh sb="33" eb="34">
      <t>シ</t>
    </rPh>
    <phoneticPr fontId="1"/>
  </si>
  <si>
    <t>在来線の駅は路上駅に改善して両サイドから出入り乗車できるようにしたい</t>
    <rPh sb="0" eb="3">
      <t>ザイライセン</t>
    </rPh>
    <rPh sb="4" eb="5">
      <t>エキ</t>
    </rPh>
    <rPh sb="6" eb="8">
      <t>ロジョウ</t>
    </rPh>
    <rPh sb="8" eb="9">
      <t>エキ</t>
    </rPh>
    <rPh sb="10" eb="12">
      <t>カイゼン</t>
    </rPh>
    <rPh sb="14" eb="15">
      <t>リョウ</t>
    </rPh>
    <rPh sb="20" eb="22">
      <t>デイ</t>
    </rPh>
    <rPh sb="23" eb="25">
      <t>ジョウシャ</t>
    </rPh>
    <phoneticPr fontId="1"/>
  </si>
  <si>
    <t>乗り継ぎは浜松駅のようにホームを変えない。長時間乗車で冷房・暖房がきつすぎるので老体用の常温車を3～４両連結する時１両は冷暖房車にしない。</t>
    <rPh sb="0" eb="1">
      <t>ノ</t>
    </rPh>
    <rPh sb="2" eb="3">
      <t>ツ</t>
    </rPh>
    <rPh sb="5" eb="8">
      <t>ハママツエキ</t>
    </rPh>
    <rPh sb="16" eb="17">
      <t>カ</t>
    </rPh>
    <rPh sb="21" eb="24">
      <t>チョウジカン</t>
    </rPh>
    <rPh sb="24" eb="26">
      <t>ジョウシャ</t>
    </rPh>
    <rPh sb="27" eb="29">
      <t>レイボウ</t>
    </rPh>
    <rPh sb="30" eb="32">
      <t>ダンボウ</t>
    </rPh>
    <rPh sb="40" eb="42">
      <t>ロウタイ</t>
    </rPh>
    <rPh sb="42" eb="43">
      <t>ヨウ</t>
    </rPh>
    <rPh sb="44" eb="46">
      <t>ジョウオン</t>
    </rPh>
    <rPh sb="46" eb="47">
      <t>シャ</t>
    </rPh>
    <rPh sb="51" eb="52">
      <t>リョウ</t>
    </rPh>
    <rPh sb="52" eb="54">
      <t>レンケツ</t>
    </rPh>
    <rPh sb="56" eb="57">
      <t>トキ</t>
    </rPh>
    <rPh sb="58" eb="59">
      <t>リョウ</t>
    </rPh>
    <rPh sb="60" eb="63">
      <t>レイダンボウ</t>
    </rPh>
    <rPh sb="63" eb="64">
      <t>シャ</t>
    </rPh>
    <phoneticPr fontId="1"/>
  </si>
  <si>
    <t>71</t>
  </si>
  <si>
    <t>在来線、熱海ー浜松間が特に不便。どうして快速がないのかまた車内トイレがないのか。</t>
    <rPh sb="0" eb="3">
      <t>ザイライセン</t>
    </rPh>
    <rPh sb="4" eb="6">
      <t>アタミ</t>
    </rPh>
    <rPh sb="7" eb="9">
      <t>ハママツ</t>
    </rPh>
    <rPh sb="9" eb="10">
      <t>カン</t>
    </rPh>
    <rPh sb="11" eb="12">
      <t>トク</t>
    </rPh>
    <rPh sb="13" eb="15">
      <t>フベン</t>
    </rPh>
    <rPh sb="20" eb="22">
      <t>カイソク</t>
    </rPh>
    <rPh sb="29" eb="31">
      <t>シャナイ</t>
    </rPh>
    <phoneticPr fontId="1"/>
  </si>
  <si>
    <t>リニアは人間社会の交通機関ではない。環境、自然、社会を破壊する。即中断し、その金を有効に使え。</t>
    <rPh sb="4" eb="6">
      <t>ニンゲン</t>
    </rPh>
    <rPh sb="6" eb="8">
      <t>シャカイ</t>
    </rPh>
    <rPh sb="9" eb="11">
      <t>コウツウ</t>
    </rPh>
    <rPh sb="11" eb="13">
      <t>キカン</t>
    </rPh>
    <rPh sb="18" eb="20">
      <t>カンキョウ</t>
    </rPh>
    <rPh sb="21" eb="23">
      <t>シゼン</t>
    </rPh>
    <rPh sb="24" eb="26">
      <t>シャカイ</t>
    </rPh>
    <rPh sb="27" eb="29">
      <t>ハカイ</t>
    </rPh>
    <rPh sb="32" eb="33">
      <t>ソク</t>
    </rPh>
    <rPh sb="33" eb="35">
      <t>チュウダン</t>
    </rPh>
    <rPh sb="39" eb="40">
      <t>カネ</t>
    </rPh>
    <rPh sb="41" eb="43">
      <t>ユウコウ</t>
    </rPh>
    <rPh sb="44" eb="45">
      <t>ツカ</t>
    </rPh>
    <phoneticPr fontId="1"/>
  </si>
  <si>
    <t>61</t>
  </si>
  <si>
    <t>ホームドアを設置するのが良い。ホームドアを設置しないのであれば転落監視員を複数配置する。</t>
    <rPh sb="6" eb="8">
      <t>セッチ</t>
    </rPh>
    <rPh sb="12" eb="13">
      <t>ヨ</t>
    </rPh>
    <rPh sb="21" eb="23">
      <t>セッチ</t>
    </rPh>
    <rPh sb="31" eb="33">
      <t>テンラク</t>
    </rPh>
    <rPh sb="33" eb="35">
      <t>カンシ</t>
    </rPh>
    <rPh sb="35" eb="36">
      <t>イン</t>
    </rPh>
    <rPh sb="37" eb="39">
      <t>フクスウ</t>
    </rPh>
    <rPh sb="39" eb="41">
      <t>ハイチ</t>
    </rPh>
    <phoneticPr fontId="1"/>
  </si>
  <si>
    <t>東静岡駅コンコース内を自転車を押して通行できるようにしてほしい。その時には北口、南口のエスカレーター利用も可としてほしい。</t>
    <rPh sb="0" eb="4">
      <t>ヒガシシズオカエキ</t>
    </rPh>
    <rPh sb="9" eb="10">
      <t>ナイ</t>
    </rPh>
    <rPh sb="11" eb="14">
      <t>ジテンシャ</t>
    </rPh>
    <rPh sb="15" eb="16">
      <t>オ</t>
    </rPh>
    <rPh sb="18" eb="20">
      <t>ツウコウ</t>
    </rPh>
    <rPh sb="34" eb="35">
      <t>トキ</t>
    </rPh>
    <rPh sb="37" eb="39">
      <t>キタグチ</t>
    </rPh>
    <rPh sb="40" eb="42">
      <t>ミナミグチ</t>
    </rPh>
    <rPh sb="50" eb="52">
      <t>リヨウ</t>
    </rPh>
    <rPh sb="53" eb="54">
      <t>カ</t>
    </rPh>
    <phoneticPr fontId="1"/>
  </si>
  <si>
    <t>新幹線「ひかり」を静岡駅に上下とも1時間に2本停車させてほしい。</t>
    <rPh sb="0" eb="3">
      <t>シンカンセン</t>
    </rPh>
    <rPh sb="9" eb="11">
      <t>シズオカ</t>
    </rPh>
    <rPh sb="11" eb="12">
      <t>エキ</t>
    </rPh>
    <rPh sb="13" eb="15">
      <t>ジョウゲ</t>
    </rPh>
    <rPh sb="18" eb="20">
      <t>ジカン</t>
    </rPh>
    <rPh sb="22" eb="23">
      <t>ホン</t>
    </rPh>
    <rPh sb="23" eb="25">
      <t>テイシャ</t>
    </rPh>
    <phoneticPr fontId="1"/>
  </si>
  <si>
    <t>柵を設置する。駅ホーム要員が少ないので増加させること。停車時間は余裕を持ってほしい。慌てる人もいる。</t>
    <rPh sb="0" eb="1">
      <t>サク</t>
    </rPh>
    <rPh sb="2" eb="4">
      <t>セッチ</t>
    </rPh>
    <rPh sb="7" eb="8">
      <t>エキ</t>
    </rPh>
    <rPh sb="11" eb="13">
      <t>ヨウイン</t>
    </rPh>
    <rPh sb="14" eb="15">
      <t>スク</t>
    </rPh>
    <rPh sb="19" eb="21">
      <t>ゾウカ</t>
    </rPh>
    <rPh sb="27" eb="29">
      <t>テイシャ</t>
    </rPh>
    <rPh sb="29" eb="31">
      <t>ジカン</t>
    </rPh>
    <rPh sb="32" eb="34">
      <t>ヨユウ</t>
    </rPh>
    <rPh sb="35" eb="36">
      <t>モ</t>
    </rPh>
    <rPh sb="42" eb="43">
      <t>アワ</t>
    </rPh>
    <rPh sb="45" eb="46">
      <t>ヒト</t>
    </rPh>
    <phoneticPr fontId="1"/>
  </si>
  <si>
    <t>トイレを必ず付けて下さい。横座りの車両は通勤帯だけにして下さい。駅のトイレは2か所ぐらいに。老人の自動販売機は難しい。</t>
    <rPh sb="4" eb="5">
      <t>カナラ</t>
    </rPh>
    <rPh sb="6" eb="7">
      <t>ツ</t>
    </rPh>
    <rPh sb="9" eb="10">
      <t>クダ</t>
    </rPh>
    <rPh sb="13" eb="14">
      <t>ヨコ</t>
    </rPh>
    <rPh sb="14" eb="15">
      <t>スワ</t>
    </rPh>
    <rPh sb="17" eb="19">
      <t>シャリョウ</t>
    </rPh>
    <rPh sb="20" eb="22">
      <t>ツウキン</t>
    </rPh>
    <rPh sb="22" eb="23">
      <t>タイ</t>
    </rPh>
    <rPh sb="28" eb="29">
      <t>クダ</t>
    </rPh>
    <rPh sb="32" eb="33">
      <t>エキ</t>
    </rPh>
    <rPh sb="40" eb="41">
      <t>ショ</t>
    </rPh>
    <rPh sb="46" eb="48">
      <t>ロウジン</t>
    </rPh>
    <rPh sb="49" eb="51">
      <t>ジドウ</t>
    </rPh>
    <rPh sb="51" eb="54">
      <t>ハンバイキ</t>
    </rPh>
    <rPh sb="55" eb="56">
      <t>ムズカ</t>
    </rPh>
    <phoneticPr fontId="1"/>
  </si>
  <si>
    <t>こだま号を増やして下さい。ひかり、のぞみの停車回数を増やして下さい（静岡駅）。新幹線の運賃料金を安くしてほしい。自由席を多くしてください。指定席がガラガラの時があります。ひかり・のぞみの6～7割は自由席にして下さい。</t>
    <rPh sb="3" eb="4">
      <t>ゴウ</t>
    </rPh>
    <rPh sb="5" eb="6">
      <t>フ</t>
    </rPh>
    <rPh sb="9" eb="10">
      <t>クダ</t>
    </rPh>
    <rPh sb="21" eb="23">
      <t>テイシャ</t>
    </rPh>
    <rPh sb="23" eb="25">
      <t>カイスウ</t>
    </rPh>
    <rPh sb="26" eb="27">
      <t>フ</t>
    </rPh>
    <rPh sb="30" eb="31">
      <t>クダ</t>
    </rPh>
    <rPh sb="34" eb="36">
      <t>シズオカ</t>
    </rPh>
    <rPh sb="36" eb="37">
      <t>エキ</t>
    </rPh>
    <rPh sb="39" eb="42">
      <t>シンカンセン</t>
    </rPh>
    <rPh sb="43" eb="45">
      <t>ウンチン</t>
    </rPh>
    <rPh sb="45" eb="47">
      <t>リョウキン</t>
    </rPh>
    <rPh sb="48" eb="49">
      <t>ヤス</t>
    </rPh>
    <rPh sb="56" eb="59">
      <t>ジユウセキ</t>
    </rPh>
    <rPh sb="60" eb="61">
      <t>オオ</t>
    </rPh>
    <rPh sb="69" eb="72">
      <t>シテイセキ</t>
    </rPh>
    <rPh sb="78" eb="79">
      <t>トキ</t>
    </rPh>
    <rPh sb="96" eb="97">
      <t>ワリ</t>
    </rPh>
    <rPh sb="98" eb="101">
      <t>ジユウセキ</t>
    </rPh>
    <rPh sb="104" eb="105">
      <t>クダ</t>
    </rPh>
    <phoneticPr fontId="1"/>
  </si>
  <si>
    <t>鍼灸師</t>
    <rPh sb="0" eb="3">
      <t>シンキュウシ</t>
    </rPh>
    <phoneticPr fontId="1"/>
  </si>
  <si>
    <t>リニアは必要ない。その建設費を料金値下げに充ててほしい。</t>
    <rPh sb="4" eb="6">
      <t>ヒツヨウ</t>
    </rPh>
    <rPh sb="11" eb="14">
      <t>ケンセツヒ</t>
    </rPh>
    <rPh sb="15" eb="17">
      <t>リョウキン</t>
    </rPh>
    <rPh sb="17" eb="19">
      <t>ネサ</t>
    </rPh>
    <rPh sb="21" eb="22">
      <t>ア</t>
    </rPh>
    <phoneticPr fontId="1"/>
  </si>
  <si>
    <t>在来線・新幹線とも安全柵がほしい。</t>
    <rPh sb="0" eb="3">
      <t>ザイライセン</t>
    </rPh>
    <rPh sb="4" eb="7">
      <t>シンカンセン</t>
    </rPh>
    <rPh sb="9" eb="11">
      <t>アンゼン</t>
    </rPh>
    <rPh sb="11" eb="12">
      <t>サク</t>
    </rPh>
    <phoneticPr fontId="1"/>
  </si>
  <si>
    <t>駅に座る椅子がほしい（静岡駅）在来線・新幹線の乗り場に視覚障害の方の点字案内がほしい。安全柵がほしい。車椅子で乗降できない駅にエレベーターの設置を。</t>
    <rPh sb="0" eb="1">
      <t>エキ</t>
    </rPh>
    <rPh sb="2" eb="3">
      <t>スワ</t>
    </rPh>
    <rPh sb="4" eb="6">
      <t>イス</t>
    </rPh>
    <rPh sb="11" eb="13">
      <t>シズオカ</t>
    </rPh>
    <rPh sb="13" eb="14">
      <t>エキ</t>
    </rPh>
    <rPh sb="15" eb="18">
      <t>ザイライセン</t>
    </rPh>
    <rPh sb="19" eb="22">
      <t>シンカンセン</t>
    </rPh>
    <rPh sb="23" eb="24">
      <t>ノ</t>
    </rPh>
    <rPh sb="25" eb="26">
      <t>バ</t>
    </rPh>
    <rPh sb="27" eb="29">
      <t>シカク</t>
    </rPh>
    <rPh sb="29" eb="31">
      <t>ショウガイ</t>
    </rPh>
    <rPh sb="32" eb="33">
      <t>カタ</t>
    </rPh>
    <rPh sb="34" eb="36">
      <t>テンジ</t>
    </rPh>
    <rPh sb="36" eb="38">
      <t>アンナイ</t>
    </rPh>
    <rPh sb="43" eb="45">
      <t>アンゼン</t>
    </rPh>
    <rPh sb="45" eb="46">
      <t>サク</t>
    </rPh>
    <rPh sb="51" eb="54">
      <t>クルマイス</t>
    </rPh>
    <rPh sb="55" eb="57">
      <t>ジョウコウ</t>
    </rPh>
    <rPh sb="61" eb="62">
      <t>エキ</t>
    </rPh>
    <rPh sb="70" eb="72">
      <t>セッチ</t>
    </rPh>
    <phoneticPr fontId="1"/>
  </si>
  <si>
    <t>これから人口は減っていくだろう。リニア新幹線を作っても飛行機との調節などがある。それより、今まである鉄道の充実を願います。静岡空港も赤字など税金が無駄だと思う。人々にやさしい社会を！</t>
    <rPh sb="4" eb="6">
      <t>ジンコウ</t>
    </rPh>
    <rPh sb="7" eb="8">
      <t>ヘ</t>
    </rPh>
    <rPh sb="19" eb="22">
      <t>シンカンセン</t>
    </rPh>
    <rPh sb="23" eb="24">
      <t>ツク</t>
    </rPh>
    <rPh sb="27" eb="30">
      <t>ヒコウキ</t>
    </rPh>
    <rPh sb="32" eb="34">
      <t>チョウセツ</t>
    </rPh>
    <rPh sb="45" eb="46">
      <t>イマ</t>
    </rPh>
    <rPh sb="50" eb="52">
      <t>テツドウ</t>
    </rPh>
    <rPh sb="53" eb="55">
      <t>ジュウジツ</t>
    </rPh>
    <rPh sb="56" eb="57">
      <t>ネガ</t>
    </rPh>
    <rPh sb="61" eb="63">
      <t>シズオカ</t>
    </rPh>
    <rPh sb="63" eb="65">
      <t>クウコウ</t>
    </rPh>
    <rPh sb="66" eb="68">
      <t>アカジ</t>
    </rPh>
    <rPh sb="70" eb="72">
      <t>ゼイキン</t>
    </rPh>
    <rPh sb="73" eb="75">
      <t>ムダ</t>
    </rPh>
    <rPh sb="77" eb="78">
      <t>オモ</t>
    </rPh>
    <rPh sb="80" eb="82">
      <t>ヒトビト</t>
    </rPh>
    <rPh sb="87" eb="89">
      <t>シャカイ</t>
    </rPh>
    <phoneticPr fontId="1"/>
  </si>
  <si>
    <t>静岡駅のコンコースに車椅子を置いてほしい。（仲間との待ち合わせに使いたい）用宗、安倍川駅にエレベーターをほしい。</t>
    <rPh sb="0" eb="2">
      <t>シズオカ</t>
    </rPh>
    <rPh sb="2" eb="3">
      <t>エキ</t>
    </rPh>
    <rPh sb="10" eb="13">
      <t>クルマイス</t>
    </rPh>
    <rPh sb="14" eb="15">
      <t>オ</t>
    </rPh>
    <rPh sb="22" eb="24">
      <t>ナカマ</t>
    </rPh>
    <rPh sb="26" eb="27">
      <t>マ</t>
    </rPh>
    <rPh sb="28" eb="29">
      <t>ア</t>
    </rPh>
    <rPh sb="32" eb="33">
      <t>ツカ</t>
    </rPh>
    <rPh sb="37" eb="39">
      <t>モチムネ</t>
    </rPh>
    <rPh sb="40" eb="43">
      <t>アベカワ</t>
    </rPh>
    <rPh sb="43" eb="44">
      <t>エキ</t>
    </rPh>
    <phoneticPr fontId="1"/>
  </si>
  <si>
    <t>中央リニア新幹線は本当に必要でしょうか。自然を破壊してまで作る必要はないと思いますが。狭い日本そんなに急いでどこへ行くの？</t>
    <rPh sb="0" eb="2">
      <t>チュウオウ</t>
    </rPh>
    <rPh sb="5" eb="8">
      <t>シンカンセン</t>
    </rPh>
    <rPh sb="9" eb="11">
      <t>ホントウ</t>
    </rPh>
    <rPh sb="12" eb="14">
      <t>ヒツヨウ</t>
    </rPh>
    <rPh sb="20" eb="22">
      <t>シゼン</t>
    </rPh>
    <rPh sb="23" eb="25">
      <t>ハカイ</t>
    </rPh>
    <rPh sb="29" eb="30">
      <t>ツク</t>
    </rPh>
    <rPh sb="31" eb="33">
      <t>ヒツヨウ</t>
    </rPh>
    <rPh sb="37" eb="38">
      <t>オモ</t>
    </rPh>
    <rPh sb="43" eb="44">
      <t>セマ</t>
    </rPh>
    <rPh sb="45" eb="47">
      <t>ニホン</t>
    </rPh>
    <rPh sb="51" eb="52">
      <t>イソ</t>
    </rPh>
    <rPh sb="57" eb="58">
      <t>イ</t>
    </rPh>
    <phoneticPr fontId="1"/>
  </si>
  <si>
    <t>運賃料金が高すぎる。国鉄から民営化のために上げたが「金余り」のＪＲ東海は運賃料金を下げもうけを利用者に還元してほしい。</t>
    <rPh sb="0" eb="2">
      <t>ウンチン</t>
    </rPh>
    <rPh sb="2" eb="4">
      <t>リョウキン</t>
    </rPh>
    <rPh sb="5" eb="6">
      <t>タカ</t>
    </rPh>
    <rPh sb="10" eb="12">
      <t>コクテツ</t>
    </rPh>
    <rPh sb="14" eb="17">
      <t>ミンエイカ</t>
    </rPh>
    <rPh sb="21" eb="22">
      <t>ア</t>
    </rPh>
    <rPh sb="26" eb="27">
      <t>カネ</t>
    </rPh>
    <rPh sb="27" eb="28">
      <t>アマ</t>
    </rPh>
    <rPh sb="33" eb="35">
      <t>トウカイ</t>
    </rPh>
    <rPh sb="36" eb="38">
      <t>ウンチン</t>
    </rPh>
    <rPh sb="38" eb="40">
      <t>リョウキン</t>
    </rPh>
    <rPh sb="41" eb="42">
      <t>サ</t>
    </rPh>
    <rPh sb="47" eb="50">
      <t>リヨウシャ</t>
    </rPh>
    <rPh sb="51" eb="53">
      <t>カンゲン</t>
    </rPh>
    <phoneticPr fontId="1"/>
  </si>
  <si>
    <t>エコ・環境を守る立場からリニア計画は中止し採算性はなくてもローカル線を充実してほしい。</t>
    <rPh sb="3" eb="5">
      <t>カンキョウ</t>
    </rPh>
    <rPh sb="6" eb="7">
      <t>マモ</t>
    </rPh>
    <rPh sb="8" eb="10">
      <t>タチバ</t>
    </rPh>
    <rPh sb="15" eb="17">
      <t>ケイカク</t>
    </rPh>
    <rPh sb="18" eb="20">
      <t>チュウシ</t>
    </rPh>
    <rPh sb="21" eb="24">
      <t>サイサンセイ</t>
    </rPh>
    <rPh sb="33" eb="34">
      <t>セン</t>
    </rPh>
    <rPh sb="35" eb="37">
      <t>ジュウジツ</t>
    </rPh>
    <phoneticPr fontId="1"/>
  </si>
  <si>
    <t>在来線の昼間、3両編成は短すぎる。座れたことがほとんどない。新幹線はのぞみばかり走っていてのぞみの停車しない駅はなんとも利用しにくい。</t>
    <rPh sb="0" eb="3">
      <t>ザイライセン</t>
    </rPh>
    <rPh sb="4" eb="6">
      <t>ヒルマ</t>
    </rPh>
    <rPh sb="8" eb="9">
      <t>リョウ</t>
    </rPh>
    <rPh sb="9" eb="11">
      <t>ヘンセイ</t>
    </rPh>
    <rPh sb="12" eb="13">
      <t>ミジカ</t>
    </rPh>
    <rPh sb="17" eb="18">
      <t>スワ</t>
    </rPh>
    <rPh sb="30" eb="33">
      <t>シンカンセン</t>
    </rPh>
    <rPh sb="40" eb="41">
      <t>ハシ</t>
    </rPh>
    <rPh sb="49" eb="51">
      <t>テイシャ</t>
    </rPh>
    <rPh sb="54" eb="55">
      <t>エキ</t>
    </rPh>
    <rPh sb="60" eb="62">
      <t>リヨウ</t>
    </rPh>
    <phoneticPr fontId="1"/>
  </si>
  <si>
    <t>騒音対策、耐震対策はどうですか。</t>
    <rPh sb="0" eb="2">
      <t>ソウオン</t>
    </rPh>
    <rPh sb="2" eb="4">
      <t>タイサク</t>
    </rPh>
    <rPh sb="5" eb="7">
      <t>タイシン</t>
    </rPh>
    <rPh sb="7" eb="9">
      <t>タイサク</t>
    </rPh>
    <phoneticPr fontId="1"/>
  </si>
  <si>
    <t>新幹線の料金がなぜ安くならないのか。電気料金などを引いても十分利益は出るのでは。</t>
    <rPh sb="0" eb="3">
      <t>シンカンセン</t>
    </rPh>
    <rPh sb="4" eb="6">
      <t>リョウキン</t>
    </rPh>
    <rPh sb="9" eb="10">
      <t>ヤス</t>
    </rPh>
    <rPh sb="18" eb="20">
      <t>デンキ</t>
    </rPh>
    <rPh sb="20" eb="22">
      <t>リョウキン</t>
    </rPh>
    <rPh sb="25" eb="26">
      <t>ヒ</t>
    </rPh>
    <rPh sb="29" eb="31">
      <t>ジュウブン</t>
    </rPh>
    <rPh sb="31" eb="33">
      <t>リエキ</t>
    </rPh>
    <rPh sb="34" eb="35">
      <t>デ</t>
    </rPh>
    <phoneticPr fontId="1"/>
  </si>
  <si>
    <t>ＴＯＩＣＡを使って静岡からも東京まで乗れるようにしてほしい。ＪＲ各社間の相互利用を可能に。ＪＲ東日本ではジパング会員の駅レンタカーは30％引きであるが、他社ではそうではないらしい。少なくてもＪＲ西日本はダメ。</t>
    <rPh sb="6" eb="7">
      <t>ツカ</t>
    </rPh>
    <rPh sb="9" eb="11">
      <t>シズオカ</t>
    </rPh>
    <rPh sb="14" eb="16">
      <t>トウキョウ</t>
    </rPh>
    <rPh sb="18" eb="19">
      <t>ノ</t>
    </rPh>
    <rPh sb="32" eb="35">
      <t>カクシャカン</t>
    </rPh>
    <rPh sb="36" eb="38">
      <t>ソウゴ</t>
    </rPh>
    <rPh sb="38" eb="40">
      <t>リヨウ</t>
    </rPh>
    <rPh sb="41" eb="43">
      <t>カノウ</t>
    </rPh>
    <rPh sb="47" eb="48">
      <t>ヒガシ</t>
    </rPh>
    <rPh sb="48" eb="50">
      <t>ニホン</t>
    </rPh>
    <rPh sb="56" eb="58">
      <t>カイイン</t>
    </rPh>
    <rPh sb="59" eb="60">
      <t>エキ</t>
    </rPh>
    <rPh sb="69" eb="70">
      <t>ヒ</t>
    </rPh>
    <rPh sb="76" eb="78">
      <t>タシャ</t>
    </rPh>
    <rPh sb="90" eb="91">
      <t>スク</t>
    </rPh>
    <rPh sb="97" eb="98">
      <t>ニシ</t>
    </rPh>
    <rPh sb="98" eb="100">
      <t>ニホン</t>
    </rPh>
    <phoneticPr fontId="1"/>
  </si>
  <si>
    <t>のぞみに重点が置かれすぎ。静岡・浜松は勿論他の駅は言うに及ばず。欽ちゃんの仮装大賞にも静岡に新幹線が止まらないことが揶揄されていたことをご存知か？</t>
    <rPh sb="4" eb="6">
      <t>ジュウテン</t>
    </rPh>
    <rPh sb="7" eb="8">
      <t>オ</t>
    </rPh>
    <rPh sb="13" eb="15">
      <t>シズオカ</t>
    </rPh>
    <rPh sb="16" eb="18">
      <t>ハママツ</t>
    </rPh>
    <rPh sb="19" eb="21">
      <t>モチロン</t>
    </rPh>
    <rPh sb="21" eb="22">
      <t>タ</t>
    </rPh>
    <rPh sb="23" eb="24">
      <t>エキ</t>
    </rPh>
    <rPh sb="25" eb="26">
      <t>イ</t>
    </rPh>
    <rPh sb="28" eb="29">
      <t>オヨ</t>
    </rPh>
    <rPh sb="32" eb="33">
      <t>キン</t>
    </rPh>
    <rPh sb="37" eb="39">
      <t>カソウ</t>
    </rPh>
    <rPh sb="39" eb="41">
      <t>タイショウ</t>
    </rPh>
    <rPh sb="43" eb="45">
      <t>シズオカ</t>
    </rPh>
    <rPh sb="46" eb="49">
      <t>シンカンセン</t>
    </rPh>
    <rPh sb="50" eb="51">
      <t>ト</t>
    </rPh>
    <rPh sb="58" eb="60">
      <t>ヤユ</t>
    </rPh>
    <rPh sb="69" eb="71">
      <t>ゾンジ</t>
    </rPh>
    <phoneticPr fontId="1"/>
  </si>
  <si>
    <t>転落防止さくの増設</t>
    <rPh sb="0" eb="2">
      <t>テンラク</t>
    </rPh>
    <rPh sb="2" eb="4">
      <t>ボウシ</t>
    </rPh>
    <rPh sb="7" eb="9">
      <t>ゾウセツ</t>
    </rPh>
    <phoneticPr fontId="1"/>
  </si>
  <si>
    <t>車両は3方シートにすぺて変えてしまったのか不満旅はロマンスシートがいい　ダイヤ乗り継ぎなしで東京へは行きたいバスに乗ってしまう</t>
    <rPh sb="0" eb="2">
      <t>シャリョウ</t>
    </rPh>
    <rPh sb="4" eb="5">
      <t>ホウ</t>
    </rPh>
    <rPh sb="12" eb="13">
      <t>カ</t>
    </rPh>
    <rPh sb="21" eb="23">
      <t>フマン</t>
    </rPh>
    <rPh sb="23" eb="24">
      <t>タビ</t>
    </rPh>
    <rPh sb="39" eb="40">
      <t>ノ</t>
    </rPh>
    <rPh sb="41" eb="42">
      <t>ツ</t>
    </rPh>
    <rPh sb="46" eb="48">
      <t>トウキョウ</t>
    </rPh>
    <rPh sb="50" eb="51">
      <t>イ</t>
    </rPh>
    <rPh sb="57" eb="58">
      <t>ノ</t>
    </rPh>
    <phoneticPr fontId="1"/>
  </si>
  <si>
    <t>乗り心地の良い車両でロマンスシートにして乗客は物ではない人として考えて欲しい</t>
    <rPh sb="0" eb="1">
      <t>ノ</t>
    </rPh>
    <rPh sb="2" eb="4">
      <t>ゴコチ</t>
    </rPh>
    <rPh sb="5" eb="6">
      <t>ヨ</t>
    </rPh>
    <rPh sb="7" eb="9">
      <t>シャリョウ</t>
    </rPh>
    <rPh sb="20" eb="22">
      <t>ジョウキャク</t>
    </rPh>
    <rPh sb="23" eb="24">
      <t>モノ</t>
    </rPh>
    <rPh sb="28" eb="29">
      <t>ヒト</t>
    </rPh>
    <rPh sb="32" eb="33">
      <t>カンガ</t>
    </rPh>
    <rPh sb="35" eb="36">
      <t>ホ</t>
    </rPh>
    <phoneticPr fontId="1"/>
  </si>
  <si>
    <t>・電話が話し中でつながらないことが多い。　・構内の休憩場所がない、椅子をもうけて下さい。</t>
    <rPh sb="1" eb="3">
      <t>デンワ</t>
    </rPh>
    <rPh sb="4" eb="5">
      <t>ハナ</t>
    </rPh>
    <rPh sb="6" eb="7">
      <t>チュウ</t>
    </rPh>
    <rPh sb="17" eb="18">
      <t>オオ</t>
    </rPh>
    <rPh sb="22" eb="24">
      <t>コウナイ</t>
    </rPh>
    <rPh sb="25" eb="27">
      <t>キュウケイ</t>
    </rPh>
    <rPh sb="27" eb="29">
      <t>バショ</t>
    </rPh>
    <rPh sb="33" eb="35">
      <t>イス</t>
    </rPh>
    <rPh sb="40" eb="41">
      <t>クダ</t>
    </rPh>
    <phoneticPr fontId="1"/>
  </si>
  <si>
    <t>ダイヤ改正を年２回行われています。変更される時間が少ないです。毎回行う必要がありますか。時刻表をその度に必要としています。</t>
    <rPh sb="3" eb="5">
      <t>カイセイ</t>
    </rPh>
    <rPh sb="6" eb="7">
      <t>ネン</t>
    </rPh>
    <rPh sb="8" eb="9">
      <t>カイ</t>
    </rPh>
    <rPh sb="9" eb="10">
      <t>オコナ</t>
    </rPh>
    <rPh sb="17" eb="19">
      <t>ヘンコウ</t>
    </rPh>
    <rPh sb="22" eb="24">
      <t>ジカン</t>
    </rPh>
    <rPh sb="25" eb="26">
      <t>スク</t>
    </rPh>
    <rPh sb="31" eb="33">
      <t>マイカイ</t>
    </rPh>
    <rPh sb="33" eb="34">
      <t>オコナ</t>
    </rPh>
    <rPh sb="35" eb="37">
      <t>ヒツヨウ</t>
    </rPh>
    <rPh sb="44" eb="46">
      <t>ジコク</t>
    </rPh>
    <rPh sb="46" eb="47">
      <t>ヒョウ</t>
    </rPh>
    <rPh sb="50" eb="51">
      <t>タビ</t>
    </rPh>
    <rPh sb="52" eb="54">
      <t>ヒツヨウ</t>
    </rPh>
    <phoneticPr fontId="1"/>
  </si>
  <si>
    <t>安倍川</t>
    <rPh sb="0" eb="2">
      <t>アベ</t>
    </rPh>
    <rPh sb="2" eb="3">
      <t>ガワ</t>
    </rPh>
    <phoneticPr fontId="1"/>
  </si>
  <si>
    <t>やっぱり柵があればいいのではないかと思う</t>
    <rPh sb="4" eb="5">
      <t>サク</t>
    </rPh>
    <rPh sb="18" eb="19">
      <t>オモ</t>
    </rPh>
    <phoneticPr fontId="1"/>
  </si>
  <si>
    <t>先日安倍川駅一番線で待っていると反対側に降りた母子車いすに乗った小学3～4年の男の子を見ました彼は病気なのか足に力が入らず階段を昇るのに手すりをつかまりふらつきながら必死に登りお母さんは車いすをもってあの高い階段を上がっていきました健康な人でも大変な高い階段ですぜひエレベーターをつけて欲しいです</t>
    <rPh sb="0" eb="2">
      <t>センジツ</t>
    </rPh>
    <rPh sb="2" eb="4">
      <t>アベ</t>
    </rPh>
    <rPh sb="4" eb="5">
      <t>ガワ</t>
    </rPh>
    <rPh sb="5" eb="6">
      <t>エキ</t>
    </rPh>
    <rPh sb="6" eb="8">
      <t>イチバン</t>
    </rPh>
    <rPh sb="8" eb="9">
      <t>セン</t>
    </rPh>
    <rPh sb="10" eb="11">
      <t>マ</t>
    </rPh>
    <rPh sb="16" eb="18">
      <t>ハンタイ</t>
    </rPh>
    <rPh sb="18" eb="19">
      <t>ガワ</t>
    </rPh>
    <rPh sb="20" eb="21">
      <t>オ</t>
    </rPh>
    <rPh sb="23" eb="25">
      <t>ボシ</t>
    </rPh>
    <rPh sb="25" eb="26">
      <t>クルマ</t>
    </rPh>
    <rPh sb="29" eb="30">
      <t>ノ</t>
    </rPh>
    <rPh sb="32" eb="34">
      <t>ショウガク</t>
    </rPh>
    <rPh sb="37" eb="38">
      <t>ネン</t>
    </rPh>
    <rPh sb="39" eb="40">
      <t>オトコ</t>
    </rPh>
    <rPh sb="41" eb="42">
      <t>コ</t>
    </rPh>
    <rPh sb="43" eb="44">
      <t>ミ</t>
    </rPh>
    <rPh sb="47" eb="48">
      <t>カレ</t>
    </rPh>
    <rPh sb="49" eb="51">
      <t>ビョウキ</t>
    </rPh>
    <rPh sb="54" eb="55">
      <t>アシ</t>
    </rPh>
    <rPh sb="56" eb="57">
      <t>チカラ</t>
    </rPh>
    <rPh sb="58" eb="59">
      <t>ハイ</t>
    </rPh>
    <rPh sb="61" eb="63">
      <t>カイダン</t>
    </rPh>
    <rPh sb="64" eb="65">
      <t>ノボ</t>
    </rPh>
    <rPh sb="68" eb="69">
      <t>テ</t>
    </rPh>
    <rPh sb="83" eb="85">
      <t>ヒッシ</t>
    </rPh>
    <rPh sb="86" eb="87">
      <t>ノボ</t>
    </rPh>
    <rPh sb="89" eb="90">
      <t>カア</t>
    </rPh>
    <rPh sb="93" eb="94">
      <t>クルマ</t>
    </rPh>
    <rPh sb="102" eb="103">
      <t>タカ</t>
    </rPh>
    <rPh sb="104" eb="106">
      <t>カイダン</t>
    </rPh>
    <rPh sb="107" eb="108">
      <t>ア</t>
    </rPh>
    <rPh sb="116" eb="118">
      <t>ケンコウ</t>
    </rPh>
    <rPh sb="119" eb="120">
      <t>ヒト</t>
    </rPh>
    <rPh sb="122" eb="124">
      <t>タイヘン</t>
    </rPh>
    <rPh sb="125" eb="126">
      <t>タカ</t>
    </rPh>
    <rPh sb="127" eb="129">
      <t>カイダン</t>
    </rPh>
    <rPh sb="143" eb="144">
      <t>ホ</t>
    </rPh>
    <phoneticPr fontId="1"/>
  </si>
  <si>
    <t>静恩駅のコンコースにベンチを置いてほしい休憩場があると本当に助かります　車両にボックス車両をつけてほしい</t>
    <rPh sb="0" eb="1">
      <t>シズ</t>
    </rPh>
    <rPh sb="1" eb="2">
      <t>オン</t>
    </rPh>
    <rPh sb="2" eb="3">
      <t>エキ</t>
    </rPh>
    <rPh sb="14" eb="15">
      <t>オ</t>
    </rPh>
    <rPh sb="20" eb="22">
      <t>キュウケイ</t>
    </rPh>
    <rPh sb="22" eb="23">
      <t>バ</t>
    </rPh>
    <rPh sb="27" eb="29">
      <t>ホントウ</t>
    </rPh>
    <rPh sb="30" eb="31">
      <t>タス</t>
    </rPh>
    <rPh sb="36" eb="38">
      <t>シャリョウ</t>
    </rPh>
    <rPh sb="43" eb="45">
      <t>シャリョウ</t>
    </rPh>
    <phoneticPr fontId="1"/>
  </si>
  <si>
    <t>安倍川</t>
    <rPh sb="0" eb="3">
      <t>アベカワ</t>
    </rPh>
    <phoneticPr fontId="1"/>
  </si>
  <si>
    <t>ホーム要員が必要、せめて混雑時だけでも。新幹線で安全柵ない駅もある。早く安全柵を。</t>
    <rPh sb="3" eb="5">
      <t>ヨウイン</t>
    </rPh>
    <rPh sb="6" eb="8">
      <t>ヒツヨウ</t>
    </rPh>
    <rPh sb="12" eb="15">
      <t>コンザツジ</t>
    </rPh>
    <rPh sb="20" eb="23">
      <t>シンカンセン</t>
    </rPh>
    <rPh sb="24" eb="27">
      <t>アンゼンサク</t>
    </rPh>
    <rPh sb="29" eb="30">
      <t>エキ</t>
    </rPh>
    <rPh sb="34" eb="35">
      <t>ハヤ</t>
    </rPh>
    <rPh sb="36" eb="39">
      <t>アンゼンサク</t>
    </rPh>
    <phoneticPr fontId="1"/>
  </si>
  <si>
    <t>在来線あっての新幹線（アクセスなど）、リニアに力を入れるのではなく、在来線のサービス改善を！※ダイヤ、編成、トイレ無し車両(直ちに）※東海道新幹線の恒久対策はどうなっている※駅無人化など理解できない。不便を住民、自治体に押しつけ。公共交通を営業するなし。※名松線をＪＲの優先で一日も早く復旧を！</t>
    <rPh sb="0" eb="3">
      <t>ザイライセン</t>
    </rPh>
    <rPh sb="7" eb="10">
      <t>シンカンセン</t>
    </rPh>
    <rPh sb="23" eb="24">
      <t>チカラ</t>
    </rPh>
    <rPh sb="25" eb="26">
      <t>イ</t>
    </rPh>
    <rPh sb="34" eb="37">
      <t>ザイライセン</t>
    </rPh>
    <rPh sb="42" eb="44">
      <t>カイゼン</t>
    </rPh>
    <rPh sb="51" eb="53">
      <t>ヘンセイ</t>
    </rPh>
    <rPh sb="57" eb="58">
      <t>ナ</t>
    </rPh>
    <rPh sb="59" eb="61">
      <t>シャリョウ</t>
    </rPh>
    <rPh sb="62" eb="63">
      <t>タダ</t>
    </rPh>
    <rPh sb="67" eb="70">
      <t>トウカイドウ</t>
    </rPh>
    <rPh sb="70" eb="73">
      <t>シンカンセン</t>
    </rPh>
    <rPh sb="74" eb="76">
      <t>コウキュウ</t>
    </rPh>
    <rPh sb="76" eb="78">
      <t>タイサク</t>
    </rPh>
    <rPh sb="87" eb="88">
      <t>エキ</t>
    </rPh>
    <rPh sb="88" eb="91">
      <t>ムジンカ</t>
    </rPh>
    <rPh sb="93" eb="95">
      <t>リカイ</t>
    </rPh>
    <rPh sb="100" eb="102">
      <t>フベン</t>
    </rPh>
    <rPh sb="103" eb="105">
      <t>ジュウミン</t>
    </rPh>
    <rPh sb="106" eb="109">
      <t>ジチタイ</t>
    </rPh>
    <rPh sb="110" eb="111">
      <t>オ</t>
    </rPh>
    <rPh sb="115" eb="117">
      <t>コウキョウ</t>
    </rPh>
    <rPh sb="117" eb="119">
      <t>コウツウ</t>
    </rPh>
    <rPh sb="120" eb="122">
      <t>エイギョウ</t>
    </rPh>
    <rPh sb="128" eb="130">
      <t>メイショウ</t>
    </rPh>
    <rPh sb="130" eb="131">
      <t>セン</t>
    </rPh>
    <rPh sb="135" eb="137">
      <t>ユウセン</t>
    </rPh>
    <rPh sb="138" eb="140">
      <t>イチニチ</t>
    </rPh>
    <rPh sb="141" eb="142">
      <t>ハヤ</t>
    </rPh>
    <rPh sb="143" eb="145">
      <t>フッキュウ</t>
    </rPh>
    <phoneticPr fontId="1"/>
  </si>
  <si>
    <t>料金を半額にして！</t>
    <rPh sb="0" eb="2">
      <t>リョウキン</t>
    </rPh>
    <rPh sb="3" eb="5">
      <t>ハンガク</t>
    </rPh>
    <phoneticPr fontId="1"/>
  </si>
  <si>
    <t>焼津</t>
    <rPh sb="0" eb="2">
      <t>ヤイズ</t>
    </rPh>
    <phoneticPr fontId="1"/>
  </si>
  <si>
    <t>48</t>
  </si>
  <si>
    <t>ホームライナーだけでなく通勤快速を整備して下さい。</t>
    <rPh sb="12" eb="14">
      <t>ツウキン</t>
    </rPh>
    <rPh sb="14" eb="16">
      <t>カイソク</t>
    </rPh>
    <rPh sb="17" eb="19">
      <t>セイビ</t>
    </rPh>
    <rPh sb="21" eb="22">
      <t>クダ</t>
    </rPh>
    <phoneticPr fontId="1"/>
  </si>
  <si>
    <t>静岡駅発着のダイヤを見直してほしい。</t>
    <rPh sb="0" eb="2">
      <t>シズオカ</t>
    </rPh>
    <rPh sb="2" eb="3">
      <t>エキ</t>
    </rPh>
    <rPh sb="3" eb="5">
      <t>ハッチャク</t>
    </rPh>
    <rPh sb="10" eb="12">
      <t>ミナオ</t>
    </rPh>
    <phoneticPr fontId="1"/>
  </si>
  <si>
    <t>焼津</t>
    <rPh sb="0" eb="2">
      <t>ヤイヅ</t>
    </rPh>
    <phoneticPr fontId="1"/>
  </si>
  <si>
    <t>54</t>
  </si>
  <si>
    <t>教員</t>
    <rPh sb="0" eb="2">
      <t>キョウイン</t>
    </rPh>
    <phoneticPr fontId="1"/>
  </si>
  <si>
    <t>柵をつけるべきです。</t>
    <rPh sb="0" eb="1">
      <t>サク</t>
    </rPh>
    <phoneticPr fontId="1"/>
  </si>
  <si>
    <t>静岡県内の快速がほしい。のぞみ優先すぎ、ひかり、こだま少ない。</t>
    <rPh sb="0" eb="2">
      <t>シズオカ</t>
    </rPh>
    <rPh sb="2" eb="4">
      <t>ケンナイ</t>
    </rPh>
    <rPh sb="5" eb="7">
      <t>カイソク</t>
    </rPh>
    <rPh sb="15" eb="17">
      <t>ユウセン</t>
    </rPh>
    <rPh sb="27" eb="28">
      <t>スク</t>
    </rPh>
    <phoneticPr fontId="1"/>
  </si>
  <si>
    <t>こだまガラガラなので、こだま割引の切符を出してはどうか？</t>
    <rPh sb="14" eb="16">
      <t>ワリビキ</t>
    </rPh>
    <rPh sb="17" eb="19">
      <t>キップ</t>
    </rPh>
    <rPh sb="20" eb="21">
      <t>ダ</t>
    </rPh>
    <phoneticPr fontId="1"/>
  </si>
  <si>
    <t>西焼津</t>
    <rPh sb="0" eb="1">
      <t>ニシ</t>
    </rPh>
    <rPh sb="1" eb="3">
      <t>ヤイズ</t>
    </rPh>
    <phoneticPr fontId="1"/>
  </si>
  <si>
    <t>59</t>
  </si>
  <si>
    <t>歯科医師</t>
    <rPh sb="0" eb="2">
      <t>シカ</t>
    </rPh>
    <rPh sb="2" eb="4">
      <t>イシ</t>
    </rPh>
    <phoneticPr fontId="1"/>
  </si>
  <si>
    <t>赤石山脈の自然を壊すな。リニアはいらないので（つまり私の住んでいるところでは使うことがない）そのお金でホームに早く柵を作るべきです。</t>
    <rPh sb="0" eb="2">
      <t>アカイシ</t>
    </rPh>
    <rPh sb="2" eb="4">
      <t>サンミャク</t>
    </rPh>
    <rPh sb="5" eb="7">
      <t>シゼン</t>
    </rPh>
    <rPh sb="8" eb="9">
      <t>コワ</t>
    </rPh>
    <rPh sb="26" eb="27">
      <t>ワタシ</t>
    </rPh>
    <rPh sb="28" eb="29">
      <t>ス</t>
    </rPh>
    <rPh sb="38" eb="39">
      <t>ツカ</t>
    </rPh>
    <rPh sb="49" eb="50">
      <t>カネ</t>
    </rPh>
    <rPh sb="55" eb="56">
      <t>ハヤ</t>
    </rPh>
    <rPh sb="57" eb="58">
      <t>サク</t>
    </rPh>
    <rPh sb="59" eb="60">
      <t>ツク</t>
    </rPh>
    <phoneticPr fontId="1"/>
  </si>
  <si>
    <t>静岡地区はホームライナーを除くすべてお見合いシートで熱海↔豊橋を乗ると疲れてしまうのでボックスシートもつけてほしい。</t>
    <rPh sb="0" eb="2">
      <t>シズオカ</t>
    </rPh>
    <rPh sb="2" eb="4">
      <t>チク</t>
    </rPh>
    <rPh sb="13" eb="14">
      <t>ノゾ</t>
    </rPh>
    <rPh sb="19" eb="21">
      <t>ミア</t>
    </rPh>
    <rPh sb="26" eb="28">
      <t>アタミ</t>
    </rPh>
    <rPh sb="29" eb="31">
      <t>トヨハシ</t>
    </rPh>
    <rPh sb="32" eb="33">
      <t>ノ</t>
    </rPh>
    <rPh sb="35" eb="36">
      <t>ツカ</t>
    </rPh>
    <phoneticPr fontId="1"/>
  </si>
  <si>
    <t>のぞみばかり増やして、こだまはともかくひかりの止まるの少ない。これではいやになる。今止まるひかり号も京都↔岡山は全ての駅に止まるのでひかりの意味がない。</t>
    <rPh sb="6" eb="7">
      <t>フ</t>
    </rPh>
    <rPh sb="23" eb="24">
      <t>ト</t>
    </rPh>
    <rPh sb="27" eb="28">
      <t>スク</t>
    </rPh>
    <rPh sb="41" eb="42">
      <t>イマ</t>
    </rPh>
    <rPh sb="42" eb="43">
      <t>ト</t>
    </rPh>
    <rPh sb="48" eb="49">
      <t>ゴウ</t>
    </rPh>
    <rPh sb="50" eb="52">
      <t>キョウト</t>
    </rPh>
    <rPh sb="53" eb="55">
      <t>オカヤマ</t>
    </rPh>
    <rPh sb="56" eb="57">
      <t>スベ</t>
    </rPh>
    <rPh sb="59" eb="60">
      <t>エキ</t>
    </rPh>
    <rPh sb="61" eb="62">
      <t>ト</t>
    </rPh>
    <rPh sb="70" eb="72">
      <t>イミ</t>
    </rPh>
    <phoneticPr fontId="1"/>
  </si>
  <si>
    <t>駅の電話番号を電話帳に載せて下さい。昨年3.11のあと運行状況を聞く時番号がわからず聞けず、西焼津で１時間以上待って浜松に行きました。これは困ります。</t>
    <rPh sb="0" eb="1">
      <t>エキ</t>
    </rPh>
    <rPh sb="2" eb="4">
      <t>デンワ</t>
    </rPh>
    <rPh sb="4" eb="6">
      <t>バンゴウ</t>
    </rPh>
    <rPh sb="7" eb="10">
      <t>デンワチョウ</t>
    </rPh>
    <rPh sb="11" eb="12">
      <t>ノ</t>
    </rPh>
    <rPh sb="14" eb="15">
      <t>クダ</t>
    </rPh>
    <rPh sb="18" eb="20">
      <t>サクネン</t>
    </rPh>
    <rPh sb="27" eb="29">
      <t>ウンコウ</t>
    </rPh>
    <rPh sb="29" eb="31">
      <t>ジョウキョウ</t>
    </rPh>
    <rPh sb="32" eb="33">
      <t>キ</t>
    </rPh>
    <rPh sb="34" eb="35">
      <t>トキ</t>
    </rPh>
    <rPh sb="35" eb="37">
      <t>バンゴウ</t>
    </rPh>
    <rPh sb="42" eb="43">
      <t>キ</t>
    </rPh>
    <rPh sb="46" eb="47">
      <t>ニシ</t>
    </rPh>
    <rPh sb="47" eb="49">
      <t>ヤイズ</t>
    </rPh>
    <rPh sb="51" eb="55">
      <t>ジカンイジョウ</t>
    </rPh>
    <rPh sb="55" eb="56">
      <t>マ</t>
    </rPh>
    <rPh sb="58" eb="60">
      <t>ハママツ</t>
    </rPh>
    <rPh sb="61" eb="62">
      <t>イ</t>
    </rPh>
    <rPh sb="70" eb="71">
      <t>コマ</t>
    </rPh>
    <phoneticPr fontId="1"/>
  </si>
  <si>
    <t>３両編成が多く、（上りの１０時前後・下りの16時30分過ぎ）ぎゅうぎゅう詰めで大変疲れる。</t>
    <rPh sb="1" eb="2">
      <t>リョウ</t>
    </rPh>
    <rPh sb="2" eb="4">
      <t>ヘンセイ</t>
    </rPh>
    <rPh sb="5" eb="6">
      <t>オオ</t>
    </rPh>
    <rPh sb="9" eb="10">
      <t>ノボ</t>
    </rPh>
    <rPh sb="14" eb="15">
      <t>ジ</t>
    </rPh>
    <rPh sb="15" eb="17">
      <t>ゼンゴ</t>
    </rPh>
    <rPh sb="18" eb="19">
      <t>クダ</t>
    </rPh>
    <rPh sb="23" eb="24">
      <t>ジ</t>
    </rPh>
    <rPh sb="26" eb="27">
      <t>フン</t>
    </rPh>
    <rPh sb="27" eb="28">
      <t>ス</t>
    </rPh>
    <rPh sb="36" eb="37">
      <t>ツ</t>
    </rPh>
    <rPh sb="39" eb="41">
      <t>タイヘン</t>
    </rPh>
    <rPh sb="41" eb="42">
      <t>ツカ</t>
    </rPh>
    <phoneticPr fontId="1"/>
  </si>
  <si>
    <t>西焼津</t>
    <rPh sb="0" eb="3">
      <t>ニシヤイズ</t>
    </rPh>
    <phoneticPr fontId="1"/>
  </si>
  <si>
    <t>運賃を下げてほしい。車両編成を増やして下さい。社員の人員削減に反対します。</t>
    <rPh sb="0" eb="2">
      <t>ウンチン</t>
    </rPh>
    <rPh sb="3" eb="4">
      <t>サ</t>
    </rPh>
    <rPh sb="10" eb="12">
      <t>シャリョウ</t>
    </rPh>
    <rPh sb="12" eb="14">
      <t>ヘンセイ</t>
    </rPh>
    <rPh sb="15" eb="16">
      <t>フ</t>
    </rPh>
    <rPh sb="19" eb="20">
      <t>クダ</t>
    </rPh>
    <rPh sb="23" eb="25">
      <t>シャイン</t>
    </rPh>
    <rPh sb="26" eb="28">
      <t>ジンイン</t>
    </rPh>
    <rPh sb="28" eb="30">
      <t>サクゲン</t>
    </rPh>
    <rPh sb="31" eb="33">
      <t>ハンタイ</t>
    </rPh>
    <phoneticPr fontId="1"/>
  </si>
  <si>
    <t>トラック輸送から貨物列車への運送に比重を増やすことだと思います。</t>
    <rPh sb="4" eb="6">
      <t>ユソウ</t>
    </rPh>
    <rPh sb="8" eb="10">
      <t>カモツ</t>
    </rPh>
    <rPh sb="10" eb="12">
      <t>レッシャ</t>
    </rPh>
    <rPh sb="14" eb="16">
      <t>ウンソウ</t>
    </rPh>
    <rPh sb="17" eb="19">
      <t>ヒジュウ</t>
    </rPh>
    <rPh sb="20" eb="21">
      <t>フ</t>
    </rPh>
    <rPh sb="27" eb="28">
      <t>オモ</t>
    </rPh>
    <phoneticPr fontId="1"/>
  </si>
  <si>
    <t>藤枝</t>
    <rPh sb="0" eb="2">
      <t>フジエダ</t>
    </rPh>
    <phoneticPr fontId="1"/>
  </si>
  <si>
    <t>建設業</t>
    <rPh sb="0" eb="3">
      <t>ケンセツギョウ</t>
    </rPh>
    <phoneticPr fontId="1"/>
  </si>
  <si>
    <t>朝はどこの車両に乗っても満員です。満員電車に無理に乗り込もうとするので、時間が掛かり駆け込み乗車もあると思います。本数を増やせませんか。</t>
    <rPh sb="0" eb="1">
      <t>アサ</t>
    </rPh>
    <rPh sb="5" eb="7">
      <t>シャリョウ</t>
    </rPh>
    <rPh sb="8" eb="9">
      <t>ノ</t>
    </rPh>
    <rPh sb="12" eb="14">
      <t>マンイン</t>
    </rPh>
    <rPh sb="17" eb="19">
      <t>マンイン</t>
    </rPh>
    <rPh sb="19" eb="21">
      <t>デンシャ</t>
    </rPh>
    <rPh sb="22" eb="24">
      <t>ムリ</t>
    </rPh>
    <rPh sb="25" eb="26">
      <t>ノ</t>
    </rPh>
    <rPh sb="27" eb="28">
      <t>コ</t>
    </rPh>
    <rPh sb="36" eb="38">
      <t>ジカン</t>
    </rPh>
    <rPh sb="39" eb="40">
      <t>カ</t>
    </rPh>
    <rPh sb="42" eb="43">
      <t>カ</t>
    </rPh>
    <rPh sb="44" eb="45">
      <t>コ</t>
    </rPh>
    <rPh sb="46" eb="48">
      <t>ジョウシャ</t>
    </rPh>
    <rPh sb="52" eb="53">
      <t>オモ</t>
    </rPh>
    <rPh sb="57" eb="59">
      <t>ホンスウ</t>
    </rPh>
    <rPh sb="60" eb="61">
      <t>フ</t>
    </rPh>
    <phoneticPr fontId="1"/>
  </si>
  <si>
    <t>トイレはいつもきれいにして下さい。</t>
    <rPh sb="13" eb="14">
      <t>クダ</t>
    </rPh>
    <phoneticPr fontId="1"/>
  </si>
  <si>
    <t>82</t>
  </si>
  <si>
    <t>数年前、網棚に忘れ物をした。下車直後気づき藤枝駅事務室に行き確保を依頼した。結果終点の浜松ではなかったとの返事。隣駅あたりまでに対応できないサービス低下に驚いた。このような地道なサービスを期待したい。</t>
    <rPh sb="0" eb="2">
      <t>スウネン</t>
    </rPh>
    <rPh sb="2" eb="3">
      <t>マエ</t>
    </rPh>
    <rPh sb="4" eb="6">
      <t>アミダナ</t>
    </rPh>
    <rPh sb="7" eb="8">
      <t>ワス</t>
    </rPh>
    <rPh sb="9" eb="10">
      <t>モノ</t>
    </rPh>
    <rPh sb="14" eb="16">
      <t>ゲシャ</t>
    </rPh>
    <rPh sb="16" eb="18">
      <t>チョクゴ</t>
    </rPh>
    <rPh sb="18" eb="19">
      <t>キ</t>
    </rPh>
    <rPh sb="21" eb="24">
      <t>フジエダエキ</t>
    </rPh>
    <rPh sb="24" eb="27">
      <t>ジムシツ</t>
    </rPh>
    <rPh sb="28" eb="29">
      <t>イ</t>
    </rPh>
    <rPh sb="30" eb="32">
      <t>カクホ</t>
    </rPh>
    <rPh sb="33" eb="35">
      <t>イライ</t>
    </rPh>
    <rPh sb="38" eb="40">
      <t>ケッカ</t>
    </rPh>
    <rPh sb="40" eb="42">
      <t>シュウテン</t>
    </rPh>
    <rPh sb="43" eb="45">
      <t>ハママツ</t>
    </rPh>
    <rPh sb="53" eb="55">
      <t>ヘンジ</t>
    </rPh>
    <rPh sb="56" eb="57">
      <t>リン</t>
    </rPh>
    <rPh sb="57" eb="58">
      <t>エキ</t>
    </rPh>
    <rPh sb="64" eb="66">
      <t>タイオウ</t>
    </rPh>
    <rPh sb="74" eb="76">
      <t>テイカ</t>
    </rPh>
    <rPh sb="77" eb="78">
      <t>オドロ</t>
    </rPh>
    <rPh sb="86" eb="88">
      <t>ジミチ</t>
    </rPh>
    <rPh sb="94" eb="96">
      <t>キタイ</t>
    </rPh>
    <phoneticPr fontId="1"/>
  </si>
  <si>
    <t>すべての駅への安全柵はリニアより優先させるべき。ホームのエレベーター・エスカレーター設置は評価します。</t>
    <rPh sb="4" eb="5">
      <t>エキ</t>
    </rPh>
    <rPh sb="7" eb="9">
      <t>アンゼン</t>
    </rPh>
    <rPh sb="9" eb="10">
      <t>サク</t>
    </rPh>
    <rPh sb="16" eb="18">
      <t>ユウセン</t>
    </rPh>
    <rPh sb="42" eb="44">
      <t>セッチ</t>
    </rPh>
    <rPh sb="45" eb="47">
      <t>ヒョウカ</t>
    </rPh>
    <phoneticPr fontId="1"/>
  </si>
  <si>
    <t>車両が少ない。混雑がひどい。車両が貧弱。対面ではなく4掛けを。特に豊橋ー浜松ー熱海が非常に悪い。</t>
    <rPh sb="0" eb="2">
      <t>シャリョウ</t>
    </rPh>
    <rPh sb="3" eb="4">
      <t>スク</t>
    </rPh>
    <rPh sb="7" eb="9">
      <t>コンザツ</t>
    </rPh>
    <rPh sb="14" eb="16">
      <t>シャリョウ</t>
    </rPh>
    <rPh sb="17" eb="19">
      <t>ヒンジャク</t>
    </rPh>
    <rPh sb="20" eb="22">
      <t>タイメン</t>
    </rPh>
    <rPh sb="27" eb="28">
      <t>ガ</t>
    </rPh>
    <rPh sb="31" eb="32">
      <t>トク</t>
    </rPh>
    <rPh sb="33" eb="35">
      <t>トヨハシ</t>
    </rPh>
    <rPh sb="36" eb="38">
      <t>ハママツ</t>
    </rPh>
    <rPh sb="39" eb="41">
      <t>アタミ</t>
    </rPh>
    <rPh sb="42" eb="44">
      <t>ヒジョウ</t>
    </rPh>
    <rPh sb="45" eb="46">
      <t>ワル</t>
    </rPh>
    <phoneticPr fontId="1"/>
  </si>
  <si>
    <t>静岡から九州、四国へよく行きます。静岡から離れるほど、車両がよくなる。</t>
    <rPh sb="0" eb="2">
      <t>シズオカ</t>
    </rPh>
    <rPh sb="4" eb="6">
      <t>キュウシュウ</t>
    </rPh>
    <rPh sb="7" eb="9">
      <t>シコク</t>
    </rPh>
    <rPh sb="12" eb="13">
      <t>ユ</t>
    </rPh>
    <rPh sb="17" eb="19">
      <t>シズオカ</t>
    </rPh>
    <rPh sb="21" eb="22">
      <t>ハナ</t>
    </rPh>
    <rPh sb="27" eb="29">
      <t>シャリョウ</t>
    </rPh>
    <phoneticPr fontId="1"/>
  </si>
  <si>
    <t>問い合わせをするために最寄りの駅に電話しようとしても055-3772-3910しか見つからない。なぜ明らかにしないのか至って不便。客車であるなら大半の人が座れるように車両数を多くして。人間は貨物ではありません。</t>
    <rPh sb="0" eb="1">
      <t>ト</t>
    </rPh>
    <rPh sb="2" eb="3">
      <t>ア</t>
    </rPh>
    <rPh sb="11" eb="13">
      <t>モヨ</t>
    </rPh>
    <rPh sb="15" eb="16">
      <t>エキ</t>
    </rPh>
    <rPh sb="17" eb="19">
      <t>デンワ</t>
    </rPh>
    <rPh sb="41" eb="42">
      <t>ミ</t>
    </rPh>
    <rPh sb="50" eb="51">
      <t>アキ</t>
    </rPh>
    <rPh sb="59" eb="60">
      <t>イタ</t>
    </rPh>
    <rPh sb="62" eb="64">
      <t>フベン</t>
    </rPh>
    <rPh sb="65" eb="67">
      <t>キャクシャ</t>
    </rPh>
    <rPh sb="72" eb="74">
      <t>タイハン</t>
    </rPh>
    <rPh sb="75" eb="76">
      <t>ヒト</t>
    </rPh>
    <rPh sb="77" eb="78">
      <t>スワ</t>
    </rPh>
    <rPh sb="83" eb="85">
      <t>シャリョウ</t>
    </rPh>
    <rPh sb="85" eb="86">
      <t>スウ</t>
    </rPh>
    <rPh sb="87" eb="88">
      <t>オオ</t>
    </rPh>
    <rPh sb="92" eb="94">
      <t>ニンゲン</t>
    </rPh>
    <rPh sb="95" eb="97">
      <t>カモツ</t>
    </rPh>
    <phoneticPr fontId="1"/>
  </si>
  <si>
    <t>安全性。運行時刻の確実性をアピールすると共に旅客（旅行）の快適さをもっと追求する。お見合い型の座席は最悪。</t>
    <rPh sb="0" eb="3">
      <t>アンゼンセイ</t>
    </rPh>
    <rPh sb="4" eb="6">
      <t>ウンコウ</t>
    </rPh>
    <rPh sb="6" eb="8">
      <t>ジコク</t>
    </rPh>
    <rPh sb="9" eb="12">
      <t>カクジツセイ</t>
    </rPh>
    <rPh sb="20" eb="21">
      <t>トモ</t>
    </rPh>
    <rPh sb="22" eb="24">
      <t>リョキャク</t>
    </rPh>
    <rPh sb="25" eb="27">
      <t>リョコウ</t>
    </rPh>
    <rPh sb="29" eb="31">
      <t>カイテキ</t>
    </rPh>
    <rPh sb="36" eb="38">
      <t>ツイキュウ</t>
    </rPh>
    <rPh sb="42" eb="44">
      <t>ミア</t>
    </rPh>
    <rPh sb="45" eb="46">
      <t>カタ</t>
    </rPh>
    <rPh sb="47" eb="49">
      <t>ザセキ</t>
    </rPh>
    <rPh sb="50" eb="52">
      <t>サイアク</t>
    </rPh>
    <phoneticPr fontId="1"/>
  </si>
  <si>
    <t>ラッシュ時の時間あたりの到着両数を増やしてほしい。６時～８時半　６車両×１０本＝６０輌(平均１２分）のところを、１０輌×８本＝８０輌（平均１５本）にしてはどうか？</t>
    <rPh sb="4" eb="5">
      <t>ジ</t>
    </rPh>
    <rPh sb="6" eb="8">
      <t>ジカン</t>
    </rPh>
    <rPh sb="12" eb="14">
      <t>トウチャク</t>
    </rPh>
    <rPh sb="14" eb="15">
      <t>リョウ</t>
    </rPh>
    <rPh sb="15" eb="16">
      <t>スウ</t>
    </rPh>
    <rPh sb="17" eb="18">
      <t>フ</t>
    </rPh>
    <rPh sb="26" eb="27">
      <t>ジ</t>
    </rPh>
    <rPh sb="29" eb="30">
      <t>ジ</t>
    </rPh>
    <rPh sb="30" eb="31">
      <t>ハン</t>
    </rPh>
    <rPh sb="33" eb="35">
      <t>シャリョウ</t>
    </rPh>
    <rPh sb="38" eb="39">
      <t>ホン</t>
    </rPh>
    <rPh sb="42" eb="43">
      <t>リョウ</t>
    </rPh>
    <rPh sb="44" eb="46">
      <t>ヘイキン</t>
    </rPh>
    <rPh sb="48" eb="49">
      <t>フン</t>
    </rPh>
    <rPh sb="58" eb="59">
      <t>リョウ</t>
    </rPh>
    <rPh sb="61" eb="62">
      <t>ホン</t>
    </rPh>
    <rPh sb="65" eb="66">
      <t>リョウ</t>
    </rPh>
    <rPh sb="67" eb="69">
      <t>ヘイキン</t>
    </rPh>
    <rPh sb="71" eb="72">
      <t>ホン</t>
    </rPh>
    <phoneticPr fontId="1"/>
  </si>
  <si>
    <t>六合</t>
    <rPh sb="0" eb="2">
      <t>ロクゴウ</t>
    </rPh>
    <phoneticPr fontId="1"/>
  </si>
  <si>
    <t>51</t>
  </si>
  <si>
    <t>島田</t>
    <rPh sb="0" eb="2">
      <t>シマダ</t>
    </rPh>
    <phoneticPr fontId="1"/>
  </si>
  <si>
    <t>通勤時の車両増。トイレ車両を増やしてほしい。</t>
    <rPh sb="0" eb="2">
      <t>ツウキン</t>
    </rPh>
    <rPh sb="2" eb="3">
      <t>ジ</t>
    </rPh>
    <rPh sb="4" eb="6">
      <t>シャリョウ</t>
    </rPh>
    <rPh sb="6" eb="7">
      <t>マ</t>
    </rPh>
    <rPh sb="11" eb="13">
      <t>シャリョウ</t>
    </rPh>
    <rPh sb="14" eb="15">
      <t>フ</t>
    </rPh>
    <phoneticPr fontId="1"/>
  </si>
  <si>
    <t>ひかりに喫煙車両を。ひかり・こだまの増便。</t>
    <rPh sb="4" eb="6">
      <t>キツエン</t>
    </rPh>
    <rPh sb="6" eb="8">
      <t>シャリョウ</t>
    </rPh>
    <rPh sb="18" eb="20">
      <t>ゾウビン</t>
    </rPh>
    <phoneticPr fontId="1"/>
  </si>
  <si>
    <t>菊川</t>
    <rPh sb="0" eb="2">
      <t>キクカワ</t>
    </rPh>
    <phoneticPr fontId="1"/>
  </si>
  <si>
    <t>静岡駅始発電車がホームにいても先の電車が来るまでドアを開けないことが多くあった。（今は減った）その時はホームには両方に並ぶ人の列があり、更に到着列車の客がホームにあふれ、エスカレーターは特に降りられない。本当に危険で、駅員に何度（何日）もドアを開けろと抗議したが間違えて乗る客がいるからとドアを開けなかった。危機管理対策をきちんと考えるようお願いします。</t>
    <rPh sb="0" eb="2">
      <t>シズオカ</t>
    </rPh>
    <rPh sb="2" eb="3">
      <t>エキ</t>
    </rPh>
    <rPh sb="3" eb="5">
      <t>シハツ</t>
    </rPh>
    <rPh sb="5" eb="7">
      <t>デンシャ</t>
    </rPh>
    <rPh sb="15" eb="16">
      <t>サキ</t>
    </rPh>
    <rPh sb="17" eb="19">
      <t>デンシャ</t>
    </rPh>
    <rPh sb="20" eb="21">
      <t>ク</t>
    </rPh>
    <rPh sb="27" eb="28">
      <t>ア</t>
    </rPh>
    <rPh sb="34" eb="35">
      <t>オオ</t>
    </rPh>
    <rPh sb="41" eb="42">
      <t>イマ</t>
    </rPh>
    <rPh sb="43" eb="44">
      <t>ヘ</t>
    </rPh>
    <rPh sb="49" eb="50">
      <t>トキ</t>
    </rPh>
    <rPh sb="56" eb="58">
      <t>リョウホウ</t>
    </rPh>
    <rPh sb="59" eb="60">
      <t>ナラ</t>
    </rPh>
    <rPh sb="61" eb="62">
      <t>ヒト</t>
    </rPh>
    <rPh sb="63" eb="64">
      <t>レツ</t>
    </rPh>
    <rPh sb="68" eb="69">
      <t>サラ</t>
    </rPh>
    <rPh sb="70" eb="72">
      <t>トウチャク</t>
    </rPh>
    <rPh sb="72" eb="73">
      <t>レッ</t>
    </rPh>
    <rPh sb="73" eb="74">
      <t>クルマ</t>
    </rPh>
    <rPh sb="75" eb="76">
      <t>キャク</t>
    </rPh>
    <rPh sb="93" eb="94">
      <t>トク</t>
    </rPh>
    <rPh sb="95" eb="96">
      <t>オ</t>
    </rPh>
    <rPh sb="102" eb="104">
      <t>ホントウ</t>
    </rPh>
    <rPh sb="105" eb="107">
      <t>キケン</t>
    </rPh>
    <rPh sb="109" eb="111">
      <t>エキイン</t>
    </rPh>
    <rPh sb="112" eb="114">
      <t>ナンド</t>
    </rPh>
    <rPh sb="115" eb="117">
      <t>ナンニチ</t>
    </rPh>
    <rPh sb="122" eb="123">
      <t>ア</t>
    </rPh>
    <rPh sb="126" eb="128">
      <t>コウギ</t>
    </rPh>
    <rPh sb="131" eb="133">
      <t>マチガ</t>
    </rPh>
    <rPh sb="135" eb="136">
      <t>ノ</t>
    </rPh>
    <rPh sb="137" eb="138">
      <t>キャク</t>
    </rPh>
    <rPh sb="147" eb="148">
      <t>ア</t>
    </rPh>
    <rPh sb="154" eb="156">
      <t>キキ</t>
    </rPh>
    <rPh sb="156" eb="158">
      <t>カンリ</t>
    </rPh>
    <rPh sb="158" eb="160">
      <t>タイサク</t>
    </rPh>
    <rPh sb="165" eb="166">
      <t>カンガ</t>
    </rPh>
    <rPh sb="171" eb="172">
      <t>ネガ</t>
    </rPh>
    <phoneticPr fontId="1"/>
  </si>
  <si>
    <t>静岡県内は車両が短すぎる。始発駅で列に並んでも座れないことが多いどころか乗れないこともある。ダイヤも新幹線を使わせるためか、こだまとの接続は短距離電車のみで長距離区間の電車本数はやたらと少ないもしくはホームライナー等を増便し金をとる作戦は姑息。台風災害等の復旧も新幹線ばかり迅速に行い在来線は非常に遅い。対応も悪い。駆け込み乗車について徹底的に注意しているが本数が少なすぎるのも原因では。本数が少なすぎて人が溜り静岡駅ホームは黄色の線の外ギリギリしか歩けない事がよくある。</t>
    <rPh sb="0" eb="3">
      <t>シズオカケン</t>
    </rPh>
    <rPh sb="3" eb="4">
      <t>ナイ</t>
    </rPh>
    <rPh sb="5" eb="7">
      <t>シャリョウ</t>
    </rPh>
    <rPh sb="8" eb="9">
      <t>ミジカ</t>
    </rPh>
    <rPh sb="13" eb="15">
      <t>シハツ</t>
    </rPh>
    <rPh sb="15" eb="16">
      <t>エキ</t>
    </rPh>
    <rPh sb="17" eb="18">
      <t>レツ</t>
    </rPh>
    <rPh sb="19" eb="20">
      <t>ナラ</t>
    </rPh>
    <rPh sb="23" eb="24">
      <t>スワ</t>
    </rPh>
    <rPh sb="30" eb="31">
      <t>オオ</t>
    </rPh>
    <rPh sb="36" eb="37">
      <t>ノ</t>
    </rPh>
    <rPh sb="50" eb="53">
      <t>シンカンセン</t>
    </rPh>
    <rPh sb="54" eb="55">
      <t>ツカ</t>
    </rPh>
    <rPh sb="67" eb="69">
      <t>セツゾク</t>
    </rPh>
    <rPh sb="70" eb="73">
      <t>タンキョリ</t>
    </rPh>
    <rPh sb="73" eb="75">
      <t>デンシャ</t>
    </rPh>
    <rPh sb="78" eb="81">
      <t>チョウキョリ</t>
    </rPh>
    <rPh sb="81" eb="83">
      <t>クカン</t>
    </rPh>
    <rPh sb="84" eb="86">
      <t>デンシャ</t>
    </rPh>
    <rPh sb="86" eb="88">
      <t>ホンスウ</t>
    </rPh>
    <rPh sb="93" eb="94">
      <t>スク</t>
    </rPh>
    <rPh sb="107" eb="108">
      <t>トウ</t>
    </rPh>
    <rPh sb="109" eb="111">
      <t>ゾウビン</t>
    </rPh>
    <rPh sb="112" eb="113">
      <t>カネ</t>
    </rPh>
    <rPh sb="116" eb="118">
      <t>サクセン</t>
    </rPh>
    <rPh sb="119" eb="121">
      <t>コソク</t>
    </rPh>
    <rPh sb="122" eb="124">
      <t>タイフウ</t>
    </rPh>
    <rPh sb="124" eb="126">
      <t>サイガイ</t>
    </rPh>
    <rPh sb="126" eb="127">
      <t>トウ</t>
    </rPh>
    <rPh sb="128" eb="130">
      <t>フッキュウ</t>
    </rPh>
    <rPh sb="131" eb="134">
      <t>シンカンセン</t>
    </rPh>
    <rPh sb="137" eb="139">
      <t>ジンソク</t>
    </rPh>
    <rPh sb="140" eb="141">
      <t>オコナ</t>
    </rPh>
    <rPh sb="142" eb="145">
      <t>ザイライセン</t>
    </rPh>
    <rPh sb="146" eb="148">
      <t>ヒジョウ</t>
    </rPh>
    <rPh sb="149" eb="150">
      <t>オソ</t>
    </rPh>
    <rPh sb="152" eb="154">
      <t>タイオウ</t>
    </rPh>
    <rPh sb="155" eb="156">
      <t>ワル</t>
    </rPh>
    <rPh sb="158" eb="159">
      <t>カ</t>
    </rPh>
    <rPh sb="160" eb="161">
      <t>コ</t>
    </rPh>
    <rPh sb="162" eb="164">
      <t>ジョウシャ</t>
    </rPh>
    <rPh sb="168" eb="171">
      <t>テッテイテキ</t>
    </rPh>
    <rPh sb="172" eb="174">
      <t>チュウイ</t>
    </rPh>
    <rPh sb="179" eb="181">
      <t>ホンスウ</t>
    </rPh>
    <rPh sb="182" eb="183">
      <t>スク</t>
    </rPh>
    <rPh sb="189" eb="191">
      <t>ゲンイン</t>
    </rPh>
    <rPh sb="194" eb="196">
      <t>ホンスウ</t>
    </rPh>
    <rPh sb="197" eb="198">
      <t>スク</t>
    </rPh>
    <rPh sb="202" eb="203">
      <t>ヒト</t>
    </rPh>
    <rPh sb="204" eb="205">
      <t>タマ</t>
    </rPh>
    <rPh sb="206" eb="208">
      <t>シズオカ</t>
    </rPh>
    <rPh sb="208" eb="209">
      <t>エキ</t>
    </rPh>
    <rPh sb="213" eb="215">
      <t>キイロ</t>
    </rPh>
    <rPh sb="216" eb="217">
      <t>セン</t>
    </rPh>
    <rPh sb="218" eb="219">
      <t>ソト</t>
    </rPh>
    <rPh sb="225" eb="226">
      <t>アル</t>
    </rPh>
    <rPh sb="229" eb="230">
      <t>コト</t>
    </rPh>
    <phoneticPr fontId="1"/>
  </si>
  <si>
    <t>静岡駅は特にですが、ほぼすべての駅が改札に向かう
階段が少ないため人が密集し非常に危険。改札口も別の出口等を増やすことを望みます。物を落として菊川駅に問い合わせをしてほしいと頼んだところ電話が設置されていないと言われた。電話という当然の手段を主要の駅にしか設置しないのはなぜですか。何かあった時どう対処するのでしょうか。必要経費まで削るのは度を越えていると言わざるを得ません。</t>
    <rPh sb="0" eb="2">
      <t>シズオカ</t>
    </rPh>
    <rPh sb="2" eb="3">
      <t>エキ</t>
    </rPh>
    <rPh sb="4" eb="5">
      <t>トク</t>
    </rPh>
    <rPh sb="16" eb="17">
      <t>エキ</t>
    </rPh>
    <rPh sb="18" eb="20">
      <t>カイサツ</t>
    </rPh>
    <rPh sb="21" eb="22">
      <t>ム</t>
    </rPh>
    <rPh sb="25" eb="27">
      <t>カイダン</t>
    </rPh>
    <rPh sb="28" eb="29">
      <t>スク</t>
    </rPh>
    <rPh sb="33" eb="34">
      <t>ヒト</t>
    </rPh>
    <rPh sb="35" eb="37">
      <t>ミッシュウ</t>
    </rPh>
    <rPh sb="38" eb="40">
      <t>ヒジョウ</t>
    </rPh>
    <rPh sb="41" eb="43">
      <t>キケン</t>
    </rPh>
    <rPh sb="44" eb="46">
      <t>カイサツ</t>
    </rPh>
    <rPh sb="46" eb="47">
      <t>グチ</t>
    </rPh>
    <rPh sb="48" eb="49">
      <t>ベツ</t>
    </rPh>
    <rPh sb="50" eb="52">
      <t>デグチ</t>
    </rPh>
    <rPh sb="52" eb="53">
      <t>トウ</t>
    </rPh>
    <rPh sb="54" eb="55">
      <t>フ</t>
    </rPh>
    <rPh sb="60" eb="61">
      <t>ノゾ</t>
    </rPh>
    <rPh sb="65" eb="66">
      <t>モノ</t>
    </rPh>
    <rPh sb="67" eb="68">
      <t>オ</t>
    </rPh>
    <rPh sb="71" eb="73">
      <t>キクガワ</t>
    </rPh>
    <rPh sb="73" eb="74">
      <t>エキ</t>
    </rPh>
    <rPh sb="75" eb="76">
      <t>ト</t>
    </rPh>
    <rPh sb="77" eb="78">
      <t>ア</t>
    </rPh>
    <rPh sb="87" eb="88">
      <t>タノ</t>
    </rPh>
    <rPh sb="93" eb="95">
      <t>デンワ</t>
    </rPh>
    <rPh sb="96" eb="98">
      <t>セッチ</t>
    </rPh>
    <rPh sb="105" eb="106">
      <t>イ</t>
    </rPh>
    <rPh sb="110" eb="112">
      <t>デンワ</t>
    </rPh>
    <rPh sb="115" eb="117">
      <t>トウゼン</t>
    </rPh>
    <rPh sb="118" eb="120">
      <t>シュダン</t>
    </rPh>
    <rPh sb="121" eb="123">
      <t>シュヨウ</t>
    </rPh>
    <rPh sb="124" eb="125">
      <t>エキ</t>
    </rPh>
    <rPh sb="128" eb="130">
      <t>セッチ</t>
    </rPh>
    <rPh sb="141" eb="142">
      <t>ナニ</t>
    </rPh>
    <rPh sb="146" eb="147">
      <t>トキ</t>
    </rPh>
    <rPh sb="149" eb="151">
      <t>タイショ</t>
    </rPh>
    <rPh sb="160" eb="162">
      <t>ヒツヨウ</t>
    </rPh>
    <rPh sb="162" eb="164">
      <t>ケイヒ</t>
    </rPh>
    <rPh sb="166" eb="167">
      <t>ケズ</t>
    </rPh>
    <rPh sb="170" eb="171">
      <t>ド</t>
    </rPh>
    <rPh sb="172" eb="173">
      <t>コ</t>
    </rPh>
    <rPh sb="178" eb="179">
      <t>イ</t>
    </rPh>
    <rPh sb="183" eb="184">
      <t>エ</t>
    </rPh>
    <phoneticPr fontId="1"/>
  </si>
  <si>
    <t>掛川</t>
    <rPh sb="0" eb="2">
      <t>カケガワ</t>
    </rPh>
    <phoneticPr fontId="1"/>
  </si>
  <si>
    <t>土日のダイヤで日中の車両を６両編成にしてほしい。早朝は３両でよい。</t>
    <rPh sb="0" eb="2">
      <t>ドニチ</t>
    </rPh>
    <rPh sb="7" eb="9">
      <t>ニッチュウ</t>
    </rPh>
    <rPh sb="10" eb="12">
      <t>シャリョウ</t>
    </rPh>
    <rPh sb="14" eb="15">
      <t>リョウ</t>
    </rPh>
    <rPh sb="15" eb="17">
      <t>ヘンセイ</t>
    </rPh>
    <rPh sb="24" eb="26">
      <t>ソウチョウ</t>
    </rPh>
    <rPh sb="28" eb="29">
      <t>リョウ</t>
    </rPh>
    <phoneticPr fontId="1"/>
  </si>
  <si>
    <t>静岡県内でも快速を編成してほしい。(有料であるホームライナーではなくて)</t>
    <rPh sb="0" eb="2">
      <t>シズオカ</t>
    </rPh>
    <rPh sb="2" eb="4">
      <t>ケンナイ</t>
    </rPh>
    <rPh sb="6" eb="8">
      <t>カイソク</t>
    </rPh>
    <rPh sb="9" eb="11">
      <t>ヘンセイ</t>
    </rPh>
    <rPh sb="18" eb="20">
      <t>ユウリョウ</t>
    </rPh>
    <phoneticPr fontId="1"/>
  </si>
  <si>
    <t>21</t>
  </si>
  <si>
    <t>学生</t>
    <rPh sb="0" eb="2">
      <t>ガクセイ</t>
    </rPh>
    <phoneticPr fontId="1"/>
  </si>
  <si>
    <t>浜松駅で、下り・上りの電車が同じホーム(１番線と２番線等）に同時に到着し、ホームに人があふれかえって危険だと感じた。利用者が多い駅ではホームをわける（１番と４番など）ことを徹底してほしい。</t>
    <rPh sb="0" eb="2">
      <t>ハママツ</t>
    </rPh>
    <rPh sb="2" eb="3">
      <t>エキ</t>
    </rPh>
    <rPh sb="5" eb="6">
      <t>クダ</t>
    </rPh>
    <rPh sb="8" eb="9">
      <t>ノボ</t>
    </rPh>
    <rPh sb="11" eb="13">
      <t>デンシャ</t>
    </rPh>
    <rPh sb="14" eb="15">
      <t>オナ</t>
    </rPh>
    <rPh sb="21" eb="23">
      <t>バンセン</t>
    </rPh>
    <rPh sb="25" eb="27">
      <t>バンセン</t>
    </rPh>
    <rPh sb="27" eb="28">
      <t>トウ</t>
    </rPh>
    <rPh sb="30" eb="32">
      <t>ドウジ</t>
    </rPh>
    <rPh sb="33" eb="35">
      <t>トウチャク</t>
    </rPh>
    <rPh sb="41" eb="42">
      <t>ヒト</t>
    </rPh>
    <rPh sb="50" eb="52">
      <t>キケン</t>
    </rPh>
    <rPh sb="54" eb="55">
      <t>カン</t>
    </rPh>
    <rPh sb="58" eb="61">
      <t>リヨウシャ</t>
    </rPh>
    <rPh sb="62" eb="63">
      <t>オオ</t>
    </rPh>
    <rPh sb="64" eb="65">
      <t>エキ</t>
    </rPh>
    <rPh sb="76" eb="77">
      <t>バン</t>
    </rPh>
    <rPh sb="79" eb="80">
      <t>バン</t>
    </rPh>
    <rPh sb="86" eb="88">
      <t>テッテイ</t>
    </rPh>
    <phoneticPr fontId="1"/>
  </si>
  <si>
    <t>平日の昼間だとダイヤの間隔が２０分以上あることがある。１５分に１本くらいは走らせてほしい。学生用定期券が距離のわりに高額なので、もっと安くしてほしい。（他の地方の私鉄は同じような距離でももっと安い）</t>
    <rPh sb="0" eb="2">
      <t>ヘイジツ</t>
    </rPh>
    <rPh sb="3" eb="5">
      <t>ヒルマ</t>
    </rPh>
    <rPh sb="11" eb="13">
      <t>カンカク</t>
    </rPh>
    <rPh sb="16" eb="17">
      <t>フン</t>
    </rPh>
    <rPh sb="17" eb="19">
      <t>イジョウ</t>
    </rPh>
    <rPh sb="29" eb="30">
      <t>フン</t>
    </rPh>
    <rPh sb="32" eb="33">
      <t>ホン</t>
    </rPh>
    <rPh sb="37" eb="38">
      <t>ハシ</t>
    </rPh>
    <rPh sb="45" eb="48">
      <t>ガクセイヨウ</t>
    </rPh>
    <rPh sb="48" eb="51">
      <t>テイキケン</t>
    </rPh>
    <rPh sb="52" eb="54">
      <t>キョリ</t>
    </rPh>
    <rPh sb="58" eb="60">
      <t>コウガク</t>
    </rPh>
    <rPh sb="67" eb="68">
      <t>ヤス</t>
    </rPh>
    <rPh sb="76" eb="77">
      <t>タ</t>
    </rPh>
    <rPh sb="78" eb="80">
      <t>チホウ</t>
    </rPh>
    <rPh sb="81" eb="83">
      <t>シテツ</t>
    </rPh>
    <rPh sb="84" eb="85">
      <t>オナ</t>
    </rPh>
    <rPh sb="89" eb="91">
      <t>キョリ</t>
    </rPh>
    <rPh sb="96" eb="97">
      <t>ヤス</t>
    </rPh>
    <phoneticPr fontId="1"/>
  </si>
  <si>
    <t>豊橋～熱海間に快速(追加料金なし）が無いの不便。豊橋以西のような快速電車があれば、電車を使おうという人が増えるのではないか。（自分も、静岡までの快速があれば使いたいと思う）</t>
    <rPh sb="0" eb="2">
      <t>トヨハシ</t>
    </rPh>
    <rPh sb="3" eb="5">
      <t>アタミ</t>
    </rPh>
    <rPh sb="5" eb="6">
      <t>カン</t>
    </rPh>
    <rPh sb="7" eb="9">
      <t>カイソク</t>
    </rPh>
    <rPh sb="10" eb="12">
      <t>ツイカ</t>
    </rPh>
    <rPh sb="12" eb="14">
      <t>リョウキン</t>
    </rPh>
    <rPh sb="18" eb="19">
      <t>ナ</t>
    </rPh>
    <rPh sb="21" eb="23">
      <t>フベン</t>
    </rPh>
    <rPh sb="24" eb="26">
      <t>トヨハシ</t>
    </rPh>
    <rPh sb="26" eb="28">
      <t>イセイ</t>
    </rPh>
    <rPh sb="32" eb="34">
      <t>カイソク</t>
    </rPh>
    <rPh sb="34" eb="36">
      <t>デンシャ</t>
    </rPh>
    <rPh sb="41" eb="43">
      <t>デンシャ</t>
    </rPh>
    <rPh sb="44" eb="45">
      <t>ツカ</t>
    </rPh>
    <rPh sb="50" eb="51">
      <t>ヒト</t>
    </rPh>
    <rPh sb="52" eb="53">
      <t>フ</t>
    </rPh>
    <rPh sb="63" eb="65">
      <t>ジブン</t>
    </rPh>
    <rPh sb="67" eb="69">
      <t>シズオカ</t>
    </rPh>
    <rPh sb="72" eb="74">
      <t>カイソク</t>
    </rPh>
    <rPh sb="78" eb="79">
      <t>ツカ</t>
    </rPh>
    <rPh sb="83" eb="84">
      <t>オモ</t>
    </rPh>
    <phoneticPr fontId="1"/>
  </si>
  <si>
    <t>掛川駅の木造駅舎はそのままに！袋井駅にエレベーター設置を。</t>
    <rPh sb="0" eb="2">
      <t>カケガワ</t>
    </rPh>
    <rPh sb="2" eb="3">
      <t>エキ</t>
    </rPh>
    <rPh sb="4" eb="6">
      <t>モクゾウ</t>
    </rPh>
    <rPh sb="6" eb="8">
      <t>エキシャ</t>
    </rPh>
    <rPh sb="15" eb="17">
      <t>フクロイ</t>
    </rPh>
    <rPh sb="17" eb="18">
      <t>エキ</t>
    </rPh>
    <rPh sb="25" eb="27">
      <t>セッチ</t>
    </rPh>
    <phoneticPr fontId="1"/>
  </si>
  <si>
    <t>袋井</t>
    <rPh sb="0" eb="2">
      <t>フクロイ</t>
    </rPh>
    <phoneticPr fontId="1"/>
  </si>
  <si>
    <t>磐田</t>
    <rPh sb="0" eb="2">
      <t>イワタ</t>
    </rPh>
    <phoneticPr fontId="1"/>
  </si>
  <si>
    <t>電車の遅れに対しての説明不足がある</t>
    <rPh sb="0" eb="2">
      <t>デンシャ</t>
    </rPh>
    <rPh sb="3" eb="4">
      <t>オク</t>
    </rPh>
    <rPh sb="6" eb="7">
      <t>タイ</t>
    </rPh>
    <rPh sb="10" eb="12">
      <t>セツメイ</t>
    </rPh>
    <rPh sb="12" eb="14">
      <t>フソク</t>
    </rPh>
    <phoneticPr fontId="1"/>
  </si>
  <si>
    <t>豊田町</t>
    <rPh sb="0" eb="3">
      <t>トヨダチョウ</t>
    </rPh>
    <phoneticPr fontId="1"/>
  </si>
  <si>
    <t>防護柵を全ての駅に設置すべき。視覚障がい者、高齢者、突然の疾患、子供にも対応できる。（貨物列車など通過車両が恐い）</t>
    <rPh sb="0" eb="2">
      <t>ボウゴ</t>
    </rPh>
    <rPh sb="2" eb="3">
      <t>サク</t>
    </rPh>
    <rPh sb="4" eb="5">
      <t>スベ</t>
    </rPh>
    <rPh sb="7" eb="8">
      <t>エキ</t>
    </rPh>
    <rPh sb="9" eb="11">
      <t>セッチ</t>
    </rPh>
    <rPh sb="15" eb="17">
      <t>シカク</t>
    </rPh>
    <rPh sb="17" eb="18">
      <t>ショウ</t>
    </rPh>
    <rPh sb="20" eb="21">
      <t>シャ</t>
    </rPh>
    <rPh sb="22" eb="25">
      <t>コウレイシャ</t>
    </rPh>
    <rPh sb="26" eb="28">
      <t>トツゼン</t>
    </rPh>
    <rPh sb="29" eb="31">
      <t>シッカン</t>
    </rPh>
    <rPh sb="32" eb="34">
      <t>コドモ</t>
    </rPh>
    <rPh sb="36" eb="38">
      <t>タイオウ</t>
    </rPh>
    <rPh sb="43" eb="45">
      <t>カモツ</t>
    </rPh>
    <rPh sb="45" eb="47">
      <t>レッシャ</t>
    </rPh>
    <rPh sb="49" eb="51">
      <t>ツウカ</t>
    </rPh>
    <rPh sb="51" eb="53">
      <t>シャリョウ</t>
    </rPh>
    <rPh sb="54" eb="55">
      <t>コワ</t>
    </rPh>
    <phoneticPr fontId="1"/>
  </si>
  <si>
    <t>天候などの対応において、遠隔地での障害の際は、そこから離れた区域では短区間での折り返し運転の対応をするよう要請します。また列車を駅に停車させその中での待機ができるようにしてほしい。駅間の停止のみでも良いので、２～3時間復旧に時間が掛かるようなら代替バスを用意してほしい。</t>
    <rPh sb="0" eb="2">
      <t>テンコウ</t>
    </rPh>
    <rPh sb="5" eb="7">
      <t>タイオウ</t>
    </rPh>
    <rPh sb="12" eb="15">
      <t>エンカクチ</t>
    </rPh>
    <rPh sb="17" eb="19">
      <t>ショウガイ</t>
    </rPh>
    <rPh sb="20" eb="21">
      <t>サイ</t>
    </rPh>
    <rPh sb="27" eb="28">
      <t>ハナ</t>
    </rPh>
    <rPh sb="30" eb="32">
      <t>クイキ</t>
    </rPh>
    <rPh sb="34" eb="35">
      <t>タン</t>
    </rPh>
    <rPh sb="35" eb="36">
      <t>ク</t>
    </rPh>
    <rPh sb="36" eb="37">
      <t>カン</t>
    </rPh>
    <rPh sb="39" eb="40">
      <t>オ</t>
    </rPh>
    <rPh sb="41" eb="42">
      <t>カエ</t>
    </rPh>
    <rPh sb="43" eb="45">
      <t>ウンテン</t>
    </rPh>
    <rPh sb="46" eb="48">
      <t>タイオウ</t>
    </rPh>
    <rPh sb="53" eb="55">
      <t>ヨウセイ</t>
    </rPh>
    <rPh sb="61" eb="63">
      <t>レッシャ</t>
    </rPh>
    <rPh sb="64" eb="65">
      <t>エキ</t>
    </rPh>
    <rPh sb="66" eb="68">
      <t>テイシャ</t>
    </rPh>
    <rPh sb="72" eb="73">
      <t>ナカ</t>
    </rPh>
    <rPh sb="75" eb="77">
      <t>タイキ</t>
    </rPh>
    <rPh sb="90" eb="91">
      <t>エキ</t>
    </rPh>
    <rPh sb="91" eb="92">
      <t>カン</t>
    </rPh>
    <rPh sb="93" eb="95">
      <t>テイシ</t>
    </rPh>
    <rPh sb="99" eb="100">
      <t>ヨ</t>
    </rPh>
    <rPh sb="107" eb="109">
      <t>ジカン</t>
    </rPh>
    <rPh sb="109" eb="111">
      <t>フッキュウ</t>
    </rPh>
    <rPh sb="115" eb="116">
      <t>カ</t>
    </rPh>
    <rPh sb="122" eb="124">
      <t>ダイガ</t>
    </rPh>
    <rPh sb="127" eb="129">
      <t>ヨウイ</t>
    </rPh>
    <phoneticPr fontId="1"/>
  </si>
  <si>
    <t>浜松</t>
    <rPh sb="0" eb="2">
      <t>ハママツ</t>
    </rPh>
    <phoneticPr fontId="1"/>
  </si>
  <si>
    <t>団体職員</t>
    <rPh sb="0" eb="2">
      <t>ダンタイ</t>
    </rPh>
    <rPh sb="2" eb="4">
      <t>ショクイン</t>
    </rPh>
    <phoneticPr fontId="1"/>
  </si>
  <si>
    <t>各駅にガードを付けてほしい。（熱海駅のように）</t>
    <rPh sb="0" eb="2">
      <t>カクエキ</t>
    </rPh>
    <rPh sb="7" eb="8">
      <t>ツ</t>
    </rPh>
    <rPh sb="15" eb="18">
      <t>アタミエキ</t>
    </rPh>
    <phoneticPr fontId="1"/>
  </si>
  <si>
    <t>トイレが汚い。高速道路のサービスエリアのトイレが清潔で利用しやすいのにＪＲのトイレは昔のまま（和式が多いなど）で使用しにくい。
静岡駅に「のぞみ」が止まるようにしてほしい。</t>
    <rPh sb="4" eb="5">
      <t>キタナ</t>
    </rPh>
    <rPh sb="7" eb="9">
      <t>コウソク</t>
    </rPh>
    <rPh sb="9" eb="11">
      <t>ドウロ</t>
    </rPh>
    <rPh sb="24" eb="26">
      <t>セイケツ</t>
    </rPh>
    <rPh sb="27" eb="29">
      <t>リヨウ</t>
    </rPh>
    <rPh sb="42" eb="43">
      <t>ムカシ</t>
    </rPh>
    <rPh sb="47" eb="49">
      <t>ワシキ</t>
    </rPh>
    <rPh sb="50" eb="51">
      <t>オオ</t>
    </rPh>
    <rPh sb="56" eb="58">
      <t>シヨウ</t>
    </rPh>
    <rPh sb="64" eb="66">
      <t>シズオカ</t>
    </rPh>
    <rPh sb="66" eb="67">
      <t>エキ</t>
    </rPh>
    <rPh sb="74" eb="75">
      <t>ト</t>
    </rPh>
    <phoneticPr fontId="1"/>
  </si>
  <si>
    <t>航空会社は早割などお得な割引があるのに、回数券・往復割引があるが、必ず利用できるわけではないので不満がある。</t>
    <rPh sb="0" eb="2">
      <t>コウクウ</t>
    </rPh>
    <rPh sb="2" eb="4">
      <t>ガイシャ</t>
    </rPh>
    <rPh sb="5" eb="7">
      <t>ハヤワリ</t>
    </rPh>
    <rPh sb="10" eb="11">
      <t>トク</t>
    </rPh>
    <rPh sb="12" eb="14">
      <t>ワリビキ</t>
    </rPh>
    <rPh sb="20" eb="23">
      <t>カイスウケン</t>
    </rPh>
    <rPh sb="24" eb="26">
      <t>オウフク</t>
    </rPh>
    <rPh sb="26" eb="28">
      <t>ワリビキ</t>
    </rPh>
    <rPh sb="33" eb="34">
      <t>カナラ</t>
    </rPh>
    <rPh sb="35" eb="37">
      <t>リヨウ</t>
    </rPh>
    <rPh sb="48" eb="50">
      <t>フマン</t>
    </rPh>
    <phoneticPr fontId="1"/>
  </si>
  <si>
    <t>地方公務員</t>
    <rPh sb="0" eb="2">
      <t>チホウ</t>
    </rPh>
    <rPh sb="2" eb="5">
      <t>コウムイン</t>
    </rPh>
    <phoneticPr fontId="1"/>
  </si>
  <si>
    <t>目視が大切</t>
    <rPh sb="0" eb="2">
      <t>モクシ</t>
    </rPh>
    <rPh sb="3" eb="5">
      <t>タイセツ</t>
    </rPh>
    <phoneticPr fontId="1"/>
  </si>
  <si>
    <t>金沢から名古屋まで特急運賃を買わされて名古屋でおかしいと言ったらＪＲ西日本（米原）まで行って払い戻しをして下さいと言われた。</t>
    <rPh sb="0" eb="2">
      <t>カナザワ</t>
    </rPh>
    <rPh sb="4" eb="7">
      <t>ナゴヤ</t>
    </rPh>
    <rPh sb="9" eb="11">
      <t>トッキュウ</t>
    </rPh>
    <rPh sb="11" eb="13">
      <t>ウンチン</t>
    </rPh>
    <rPh sb="14" eb="15">
      <t>カ</t>
    </rPh>
    <rPh sb="19" eb="22">
      <t>ナゴヤ</t>
    </rPh>
    <rPh sb="28" eb="29">
      <t>イ</t>
    </rPh>
    <rPh sb="34" eb="35">
      <t>ニシ</t>
    </rPh>
    <rPh sb="35" eb="37">
      <t>ニホン</t>
    </rPh>
    <rPh sb="38" eb="40">
      <t>マイバラ</t>
    </rPh>
    <rPh sb="43" eb="44">
      <t>イ</t>
    </rPh>
    <rPh sb="46" eb="47">
      <t>ハラ</t>
    </rPh>
    <rPh sb="48" eb="49">
      <t>モド</t>
    </rPh>
    <rPh sb="53" eb="54">
      <t>クダ</t>
    </rPh>
    <rPh sb="57" eb="58">
      <t>イ</t>
    </rPh>
    <phoneticPr fontId="1"/>
  </si>
  <si>
    <t>東海道線の静岡県内に快速がないのは、どうして？</t>
    <rPh sb="0" eb="4">
      <t>トウカイドウセン</t>
    </rPh>
    <rPh sb="5" eb="7">
      <t>シズオカ</t>
    </rPh>
    <rPh sb="7" eb="9">
      <t>ケンナイ</t>
    </rPh>
    <rPh sb="10" eb="12">
      <t>カイソク</t>
    </rPh>
    <phoneticPr fontId="1"/>
  </si>
  <si>
    <t>楽しい列車を走らせてください。</t>
    <rPh sb="0" eb="1">
      <t>タノ</t>
    </rPh>
    <rPh sb="3" eb="5">
      <t>レッシャ</t>
    </rPh>
    <rPh sb="6" eb="7">
      <t>ハシ</t>
    </rPh>
    <phoneticPr fontId="1"/>
  </si>
  <si>
    <t>43</t>
  </si>
  <si>
    <t>工員</t>
    <rPh sb="0" eb="2">
      <t>コウイン</t>
    </rPh>
    <phoneticPr fontId="1"/>
  </si>
  <si>
    <t>のぞみが停まらない駅にも１日２回位はのぞみが停まるようにしてほしい。</t>
    <rPh sb="4" eb="5">
      <t>ト</t>
    </rPh>
    <rPh sb="9" eb="10">
      <t>エキ</t>
    </rPh>
    <rPh sb="13" eb="14">
      <t>ニチ</t>
    </rPh>
    <rPh sb="15" eb="16">
      <t>カイ</t>
    </rPh>
    <rPh sb="16" eb="17">
      <t>クライ</t>
    </rPh>
    <rPh sb="22" eb="23">
      <t>ト</t>
    </rPh>
    <phoneticPr fontId="1"/>
  </si>
  <si>
    <t>豊橋</t>
    <rPh sb="0" eb="2">
      <t>トヨハシ</t>
    </rPh>
    <phoneticPr fontId="1"/>
  </si>
  <si>
    <t>社会人</t>
    <rPh sb="0" eb="2">
      <t>シャカイ</t>
    </rPh>
    <rPh sb="2" eb="3">
      <t>ジン</t>
    </rPh>
    <phoneticPr fontId="1"/>
  </si>
  <si>
    <t>東京の地下鉄にあるような柵を付けるべきである</t>
    <rPh sb="0" eb="2">
      <t>トウキョウ</t>
    </rPh>
    <rPh sb="3" eb="6">
      <t>チカテツ</t>
    </rPh>
    <rPh sb="12" eb="13">
      <t>サク</t>
    </rPh>
    <rPh sb="14" eb="15">
      <t>ツ</t>
    </rPh>
    <phoneticPr fontId="1"/>
  </si>
  <si>
    <t>静岡に快速をつくるべきである</t>
    <rPh sb="0" eb="2">
      <t>シズオカ</t>
    </rPh>
    <rPh sb="3" eb="5">
      <t>カイソク</t>
    </rPh>
    <phoneticPr fontId="1"/>
  </si>
  <si>
    <t>35</t>
  </si>
  <si>
    <t>老人や障害のある方は落ちそうなホームが多い。都会は人が多いから、田舎は細いホームもある。</t>
    <rPh sb="0" eb="2">
      <t>ロウジン</t>
    </rPh>
    <rPh sb="3" eb="5">
      <t>ショウガイ</t>
    </rPh>
    <rPh sb="8" eb="9">
      <t>カタ</t>
    </rPh>
    <rPh sb="10" eb="11">
      <t>オ</t>
    </rPh>
    <rPh sb="19" eb="20">
      <t>オオ</t>
    </rPh>
    <rPh sb="22" eb="24">
      <t>トカイ</t>
    </rPh>
    <rPh sb="25" eb="26">
      <t>ヒト</t>
    </rPh>
    <rPh sb="27" eb="28">
      <t>オオ</t>
    </rPh>
    <rPh sb="32" eb="34">
      <t>イナカ</t>
    </rPh>
    <rPh sb="35" eb="36">
      <t>ホソ</t>
    </rPh>
    <phoneticPr fontId="1"/>
  </si>
  <si>
    <t>いつも怒り口調の人がいる。運賃高いから、気軽に乗れない。サービスは駅員によって違う差がある。</t>
    <rPh sb="3" eb="4">
      <t>イカ</t>
    </rPh>
    <rPh sb="5" eb="7">
      <t>クチョウ</t>
    </rPh>
    <rPh sb="8" eb="9">
      <t>ヒト</t>
    </rPh>
    <rPh sb="13" eb="15">
      <t>ウンチン</t>
    </rPh>
    <rPh sb="15" eb="16">
      <t>タカ</t>
    </rPh>
    <rPh sb="20" eb="22">
      <t>キガル</t>
    </rPh>
    <rPh sb="23" eb="24">
      <t>ノ</t>
    </rPh>
    <rPh sb="33" eb="35">
      <t>エキイン</t>
    </rPh>
    <rPh sb="39" eb="40">
      <t>チガ</t>
    </rPh>
    <rPh sb="41" eb="42">
      <t>サ</t>
    </rPh>
    <phoneticPr fontId="1"/>
  </si>
  <si>
    <t>新幹線あれば便利だが、環境はかいやムダなお金（市・国の税金投入）はやめて欲しい。今のままで十分。</t>
    <rPh sb="0" eb="3">
      <t>シンカンセン</t>
    </rPh>
    <rPh sb="6" eb="8">
      <t>ベンリ</t>
    </rPh>
    <rPh sb="11" eb="13">
      <t>カンキョウ</t>
    </rPh>
    <rPh sb="21" eb="22">
      <t>カネ</t>
    </rPh>
    <rPh sb="23" eb="24">
      <t>シ</t>
    </rPh>
    <rPh sb="25" eb="26">
      <t>クニ</t>
    </rPh>
    <rPh sb="27" eb="29">
      <t>ゼイキン</t>
    </rPh>
    <rPh sb="29" eb="31">
      <t>トウニュウ</t>
    </rPh>
    <rPh sb="36" eb="37">
      <t>ホ</t>
    </rPh>
    <rPh sb="40" eb="41">
      <t>イマ</t>
    </rPh>
    <rPh sb="45" eb="47">
      <t>ジュウブン</t>
    </rPh>
    <phoneticPr fontId="1"/>
  </si>
  <si>
    <t>三河塩津</t>
    <rPh sb="0" eb="2">
      <t>ミカワ</t>
    </rPh>
    <rPh sb="2" eb="4">
      <t>シオツ</t>
    </rPh>
    <phoneticPr fontId="1"/>
  </si>
  <si>
    <t>よくアナウンスで黄色線の内側に………とか、一部ホームと列車があいている所だとか……　かけこみ乗車はヤメましょうとか云っているが、一番危険な個所に職員がいないとはどうゆうことか。腹が立つ。一度「会」でホームの検証して欲しい。</t>
    <rPh sb="8" eb="10">
      <t>キイロ</t>
    </rPh>
    <rPh sb="10" eb="11">
      <t>セン</t>
    </rPh>
    <rPh sb="12" eb="14">
      <t>ウチガワ</t>
    </rPh>
    <rPh sb="21" eb="23">
      <t>イチブ</t>
    </rPh>
    <rPh sb="27" eb="29">
      <t>レッシャ</t>
    </rPh>
    <rPh sb="35" eb="36">
      <t>トコロ</t>
    </rPh>
    <rPh sb="46" eb="48">
      <t>ジョウシャ</t>
    </rPh>
    <rPh sb="57" eb="58">
      <t>イ</t>
    </rPh>
    <rPh sb="64" eb="66">
      <t>イチバン</t>
    </rPh>
    <rPh sb="66" eb="68">
      <t>キケン</t>
    </rPh>
    <rPh sb="69" eb="71">
      <t>カショ</t>
    </rPh>
    <rPh sb="72" eb="74">
      <t>ショクイン</t>
    </rPh>
    <rPh sb="88" eb="89">
      <t>ハラ</t>
    </rPh>
    <rPh sb="90" eb="91">
      <t>タ</t>
    </rPh>
    <rPh sb="93" eb="95">
      <t>イチド</t>
    </rPh>
    <rPh sb="96" eb="97">
      <t>カイ</t>
    </rPh>
    <rPh sb="103" eb="105">
      <t>ケンショウ</t>
    </rPh>
    <rPh sb="107" eb="108">
      <t>ホ</t>
    </rPh>
    <phoneticPr fontId="1"/>
  </si>
  <si>
    <t>１. 無人駅をできるだけ減らす（駅で犯罪行為あり、美川駅は浮浪者が寝泊まりしている）　２. ラッシュ時のホームの実態を安全促進の立場で考える。駅員をおくこと。</t>
    <rPh sb="3" eb="6">
      <t>ムジンエキ</t>
    </rPh>
    <rPh sb="12" eb="13">
      <t>ヘ</t>
    </rPh>
    <rPh sb="16" eb="17">
      <t>エキ</t>
    </rPh>
    <rPh sb="18" eb="20">
      <t>ハンザイ</t>
    </rPh>
    <rPh sb="20" eb="22">
      <t>コウイ</t>
    </rPh>
    <rPh sb="25" eb="27">
      <t>ミカワ</t>
    </rPh>
    <rPh sb="27" eb="28">
      <t>エキ</t>
    </rPh>
    <rPh sb="29" eb="31">
      <t>フロウ</t>
    </rPh>
    <rPh sb="31" eb="32">
      <t>シャ</t>
    </rPh>
    <rPh sb="33" eb="35">
      <t>ネト</t>
    </rPh>
    <rPh sb="50" eb="51">
      <t>ジ</t>
    </rPh>
    <rPh sb="56" eb="58">
      <t>ジッタイ</t>
    </rPh>
    <rPh sb="59" eb="61">
      <t>アンゼン</t>
    </rPh>
    <rPh sb="61" eb="63">
      <t>ソクシン</t>
    </rPh>
    <rPh sb="64" eb="66">
      <t>タチバ</t>
    </rPh>
    <rPh sb="67" eb="68">
      <t>カンガ</t>
    </rPh>
    <rPh sb="71" eb="73">
      <t>エキイン</t>
    </rPh>
    <phoneticPr fontId="1"/>
  </si>
  <si>
    <t>無理なところに駅舎をつくらないでください。（三河塩津駅　競艇の利益優先、ホームせまい）　カーブの所に作った為、ホームと車体にあき有り）　　○○分遅れがしょっちゅう有り。　</t>
    <rPh sb="0" eb="2">
      <t>ムリ</t>
    </rPh>
    <rPh sb="7" eb="9">
      <t>エキシャ</t>
    </rPh>
    <rPh sb="22" eb="24">
      <t>ミカワ</t>
    </rPh>
    <rPh sb="24" eb="26">
      <t>シオツ</t>
    </rPh>
    <rPh sb="26" eb="27">
      <t>エキ</t>
    </rPh>
    <rPh sb="28" eb="30">
      <t>キョウテイ</t>
    </rPh>
    <rPh sb="31" eb="33">
      <t>リエキ</t>
    </rPh>
    <rPh sb="33" eb="35">
      <t>ユウセン</t>
    </rPh>
    <rPh sb="48" eb="49">
      <t>トコロ</t>
    </rPh>
    <rPh sb="50" eb="51">
      <t>ツク</t>
    </rPh>
    <rPh sb="53" eb="54">
      <t>タメ</t>
    </rPh>
    <rPh sb="59" eb="61">
      <t>シャタイ</t>
    </rPh>
    <rPh sb="64" eb="65">
      <t>ア</t>
    </rPh>
    <rPh sb="71" eb="72">
      <t>フン</t>
    </rPh>
    <rPh sb="72" eb="73">
      <t>オク</t>
    </rPh>
    <rPh sb="81" eb="82">
      <t>ア</t>
    </rPh>
    <phoneticPr fontId="1"/>
  </si>
  <si>
    <t>安城</t>
    <rPh sb="0" eb="2">
      <t>アンジョウ</t>
    </rPh>
    <phoneticPr fontId="1"/>
  </si>
  <si>
    <t>職場の同僚が転落したことがある自分が全盲なのでホームドアがほしい</t>
    <rPh sb="0" eb="2">
      <t>ショクバ</t>
    </rPh>
    <rPh sb="3" eb="5">
      <t>ドウリョウ</t>
    </rPh>
    <rPh sb="6" eb="8">
      <t>テンラク</t>
    </rPh>
    <rPh sb="15" eb="17">
      <t>ジブン</t>
    </rPh>
    <rPh sb="18" eb="20">
      <t>ゼンモウ</t>
    </rPh>
    <phoneticPr fontId="1"/>
  </si>
  <si>
    <t>可変式ホームドアの開発と膳駅への配置</t>
    <rPh sb="0" eb="2">
      <t>カヘン</t>
    </rPh>
    <rPh sb="2" eb="3">
      <t>シキ</t>
    </rPh>
    <rPh sb="9" eb="11">
      <t>カイハツ</t>
    </rPh>
    <rPh sb="12" eb="13">
      <t>ゼン</t>
    </rPh>
    <rPh sb="13" eb="14">
      <t>エキ</t>
    </rPh>
    <rPh sb="16" eb="18">
      <t>ハイチ</t>
    </rPh>
    <phoneticPr fontId="1"/>
  </si>
  <si>
    <t>柔軟な対応</t>
    <rPh sb="0" eb="2">
      <t>ジュウナン</t>
    </rPh>
    <rPh sb="3" eb="5">
      <t>タイオウ</t>
    </rPh>
    <phoneticPr fontId="1"/>
  </si>
  <si>
    <t>大府</t>
    <rPh sb="0" eb="2">
      <t>オオブ</t>
    </rPh>
    <phoneticPr fontId="1"/>
  </si>
  <si>
    <t>ホームに設置してある自販機の位置が乗客が移動するのには不都合な所で混雑する時間帯では流れが悪くなる一因ではないでしょうか</t>
    <rPh sb="4" eb="6">
      <t>セッチ</t>
    </rPh>
    <rPh sb="10" eb="13">
      <t>ジハンキ</t>
    </rPh>
    <rPh sb="14" eb="16">
      <t>イチ</t>
    </rPh>
    <rPh sb="17" eb="19">
      <t>ジョウキャク</t>
    </rPh>
    <rPh sb="20" eb="22">
      <t>イドウ</t>
    </rPh>
    <rPh sb="27" eb="30">
      <t>フツゴウ</t>
    </rPh>
    <rPh sb="31" eb="32">
      <t>トコロ</t>
    </rPh>
    <rPh sb="33" eb="35">
      <t>コンザツ</t>
    </rPh>
    <rPh sb="37" eb="40">
      <t>ジカンタイ</t>
    </rPh>
    <rPh sb="42" eb="43">
      <t>ナガ</t>
    </rPh>
    <rPh sb="45" eb="46">
      <t>ワル</t>
    </rPh>
    <rPh sb="49" eb="51">
      <t>イチイン</t>
    </rPh>
    <phoneticPr fontId="1"/>
  </si>
  <si>
    <t>大府に新駅が計画されているようですが反対です約4キロの駅間で真ん中でも2キロで自転車バス等利用しやすいインフラ整備で対応すべきです</t>
    <rPh sb="0" eb="2">
      <t>オオブ</t>
    </rPh>
    <rPh sb="3" eb="5">
      <t>シンエキ</t>
    </rPh>
    <rPh sb="6" eb="8">
      <t>ケイカク</t>
    </rPh>
    <rPh sb="18" eb="20">
      <t>ハンタイ</t>
    </rPh>
    <rPh sb="22" eb="23">
      <t>ヤク</t>
    </rPh>
    <rPh sb="27" eb="28">
      <t>エキ</t>
    </rPh>
    <rPh sb="28" eb="29">
      <t>カン</t>
    </rPh>
    <rPh sb="30" eb="31">
      <t>マ</t>
    </rPh>
    <rPh sb="32" eb="33">
      <t>ナカ</t>
    </rPh>
    <rPh sb="39" eb="42">
      <t>ジテンシャ</t>
    </rPh>
    <rPh sb="44" eb="45">
      <t>トウ</t>
    </rPh>
    <rPh sb="45" eb="47">
      <t>リヨウ</t>
    </rPh>
    <rPh sb="55" eb="57">
      <t>セイビ</t>
    </rPh>
    <rPh sb="58" eb="60">
      <t>タイオウ</t>
    </rPh>
    <phoneticPr fontId="1"/>
  </si>
  <si>
    <t>通勤等で車の利用が増しているがこの人たちを少しでも鉄道利用者にする事で底辺が広がる　住居ー駅を改善バス等</t>
    <rPh sb="0" eb="3">
      <t>ツウキントウ</t>
    </rPh>
    <rPh sb="4" eb="5">
      <t>クルマ</t>
    </rPh>
    <rPh sb="6" eb="8">
      <t>リヨウ</t>
    </rPh>
    <rPh sb="9" eb="10">
      <t>マ</t>
    </rPh>
    <rPh sb="17" eb="18">
      <t>ヒト</t>
    </rPh>
    <rPh sb="21" eb="22">
      <t>スコ</t>
    </rPh>
    <rPh sb="25" eb="27">
      <t>テツドウ</t>
    </rPh>
    <rPh sb="27" eb="30">
      <t>リヨウシャ</t>
    </rPh>
    <rPh sb="33" eb="34">
      <t>コト</t>
    </rPh>
    <rPh sb="35" eb="37">
      <t>テイヘン</t>
    </rPh>
    <rPh sb="38" eb="39">
      <t>ヒロ</t>
    </rPh>
    <rPh sb="42" eb="44">
      <t>ジュウキョ</t>
    </rPh>
    <rPh sb="45" eb="46">
      <t>エキ</t>
    </rPh>
    <rPh sb="47" eb="49">
      <t>カイゼン</t>
    </rPh>
    <rPh sb="51" eb="52">
      <t>トウ</t>
    </rPh>
    <phoneticPr fontId="1"/>
  </si>
  <si>
    <t>鶴舞駅名大病院駅にもＥＶの設置を。朝夕ラッシュ時にホーム要員の配置を。</t>
    <rPh sb="0" eb="2">
      <t>ツルマイ</t>
    </rPh>
    <rPh sb="2" eb="3">
      <t>エキ</t>
    </rPh>
    <rPh sb="3" eb="5">
      <t>メイダイ</t>
    </rPh>
    <rPh sb="5" eb="7">
      <t>ビョウイン</t>
    </rPh>
    <rPh sb="7" eb="8">
      <t>エキ</t>
    </rPh>
    <rPh sb="13" eb="15">
      <t>セッチ</t>
    </rPh>
    <rPh sb="17" eb="19">
      <t>アサユウ</t>
    </rPh>
    <rPh sb="23" eb="24">
      <t>ジ</t>
    </rPh>
    <rPh sb="28" eb="30">
      <t>ヨウイン</t>
    </rPh>
    <rPh sb="31" eb="33">
      <t>ハイチ</t>
    </rPh>
    <phoneticPr fontId="1"/>
  </si>
  <si>
    <t>新幹線の特急料金を引き下げてほしい。</t>
    <rPh sb="0" eb="3">
      <t>シンカンセン</t>
    </rPh>
    <rPh sb="4" eb="6">
      <t>トッキュウ</t>
    </rPh>
    <rPh sb="6" eb="8">
      <t>リョウキン</t>
    </rPh>
    <rPh sb="9" eb="10">
      <t>ヒ</t>
    </rPh>
    <rPh sb="11" eb="12">
      <t>サ</t>
    </rPh>
    <phoneticPr fontId="1"/>
  </si>
  <si>
    <t>熱田</t>
    <rPh sb="0" eb="2">
      <t>アツタ</t>
    </rPh>
    <phoneticPr fontId="1"/>
  </si>
  <si>
    <t>大垣・米原間の本数が少ない。乗り換えホームが不便。女子トイレの数が少ない。東海道線の本数の改善。</t>
    <rPh sb="0" eb="2">
      <t>オオガキ</t>
    </rPh>
    <rPh sb="3" eb="5">
      <t>マイバラ</t>
    </rPh>
    <rPh sb="5" eb="6">
      <t>カン</t>
    </rPh>
    <rPh sb="7" eb="9">
      <t>ホンスウ</t>
    </rPh>
    <rPh sb="10" eb="11">
      <t>スク</t>
    </rPh>
    <rPh sb="14" eb="15">
      <t>ノ</t>
    </rPh>
    <rPh sb="16" eb="17">
      <t>カ</t>
    </rPh>
    <rPh sb="22" eb="24">
      <t>フベン</t>
    </rPh>
    <rPh sb="25" eb="27">
      <t>ジョシ</t>
    </rPh>
    <rPh sb="31" eb="32">
      <t>カズ</t>
    </rPh>
    <rPh sb="33" eb="34">
      <t>スク</t>
    </rPh>
    <rPh sb="37" eb="41">
      <t>トウカイドウセン</t>
    </rPh>
    <rPh sb="42" eb="44">
      <t>ホンスウ</t>
    </rPh>
    <rPh sb="45" eb="47">
      <t>カイゼン</t>
    </rPh>
    <phoneticPr fontId="1"/>
  </si>
  <si>
    <t>名古屋地下鉄桜通線は全駅にホームドアが設置されています。安全のためには大切なことと思います。</t>
    <rPh sb="0" eb="3">
      <t>ナゴヤ</t>
    </rPh>
    <rPh sb="3" eb="6">
      <t>チカテツ</t>
    </rPh>
    <rPh sb="6" eb="8">
      <t>サクラドオリ</t>
    </rPh>
    <rPh sb="8" eb="9">
      <t>セン</t>
    </rPh>
    <rPh sb="10" eb="12">
      <t>ゼンエキ</t>
    </rPh>
    <rPh sb="19" eb="21">
      <t>セッチ</t>
    </rPh>
    <rPh sb="28" eb="30">
      <t>アンゼン</t>
    </rPh>
    <rPh sb="35" eb="37">
      <t>タイセツ</t>
    </rPh>
    <rPh sb="41" eb="42">
      <t>オモ</t>
    </rPh>
    <phoneticPr fontId="1"/>
  </si>
  <si>
    <t>西行きを大垣から米原まで一部延長してほしい。東行きも浜松まで便数を２本程増やしてほしいと思う。ローカル線とても不便になりました。</t>
    <rPh sb="0" eb="1">
      <t>ニシ</t>
    </rPh>
    <rPh sb="1" eb="2">
      <t>ユ</t>
    </rPh>
    <rPh sb="4" eb="6">
      <t>オオガキ</t>
    </rPh>
    <rPh sb="8" eb="10">
      <t>マイバラ</t>
    </rPh>
    <rPh sb="12" eb="14">
      <t>イチブ</t>
    </rPh>
    <rPh sb="14" eb="16">
      <t>エンチョウ</t>
    </rPh>
    <rPh sb="22" eb="23">
      <t>ヒガシ</t>
    </rPh>
    <rPh sb="23" eb="24">
      <t>ユ</t>
    </rPh>
    <rPh sb="26" eb="28">
      <t>ハママツ</t>
    </rPh>
    <rPh sb="30" eb="32">
      <t>ビンスウ</t>
    </rPh>
    <rPh sb="34" eb="35">
      <t>ホン</t>
    </rPh>
    <rPh sb="35" eb="36">
      <t>ホド</t>
    </rPh>
    <rPh sb="36" eb="37">
      <t>フ</t>
    </rPh>
    <rPh sb="44" eb="45">
      <t>オモ</t>
    </rPh>
    <rPh sb="51" eb="52">
      <t>セン</t>
    </rPh>
    <rPh sb="55" eb="57">
      <t>フベン</t>
    </rPh>
    <phoneticPr fontId="1"/>
  </si>
  <si>
    <t>私はローカル線が好きだから、接続時間をよく考えてほしい。飯田線もよく利用する。豊橋・飯田間が少ないので、不便である。年金生活者だから特急料金は高すぎる。</t>
    <rPh sb="0" eb="1">
      <t>ワタシ</t>
    </rPh>
    <rPh sb="6" eb="7">
      <t>セン</t>
    </rPh>
    <rPh sb="8" eb="9">
      <t>ス</t>
    </rPh>
    <rPh sb="14" eb="16">
      <t>セツゾク</t>
    </rPh>
    <rPh sb="16" eb="18">
      <t>ジカン</t>
    </rPh>
    <rPh sb="21" eb="22">
      <t>カンガ</t>
    </rPh>
    <rPh sb="28" eb="31">
      <t>イイダセン</t>
    </rPh>
    <rPh sb="34" eb="36">
      <t>リヨウ</t>
    </rPh>
    <rPh sb="39" eb="41">
      <t>トヨハシ</t>
    </rPh>
    <rPh sb="42" eb="44">
      <t>イイダ</t>
    </rPh>
    <rPh sb="44" eb="45">
      <t>カン</t>
    </rPh>
    <rPh sb="46" eb="47">
      <t>スク</t>
    </rPh>
    <rPh sb="52" eb="54">
      <t>フベン</t>
    </rPh>
    <rPh sb="58" eb="60">
      <t>ネンキン</t>
    </rPh>
    <rPh sb="60" eb="63">
      <t>セイカツシャ</t>
    </rPh>
    <rPh sb="66" eb="68">
      <t>トッキュウ</t>
    </rPh>
    <rPh sb="68" eb="70">
      <t>リョウキン</t>
    </rPh>
    <rPh sb="71" eb="72">
      <t>タカ</t>
    </rPh>
    <phoneticPr fontId="1"/>
  </si>
  <si>
    <t>中津川</t>
    <rPh sb="0" eb="3">
      <t>ナカツガワ</t>
    </rPh>
    <phoneticPr fontId="1"/>
  </si>
  <si>
    <t>41</t>
  </si>
  <si>
    <t>昨今、ニュースで目の悪い方の転落、酒に酔った人の転落事故をよく耳にします。安全柵はあった方が良いと個人的には思います。</t>
    <rPh sb="0" eb="2">
      <t>サッコン</t>
    </rPh>
    <rPh sb="8" eb="9">
      <t>メ</t>
    </rPh>
    <rPh sb="10" eb="11">
      <t>ワル</t>
    </rPh>
    <rPh sb="12" eb="13">
      <t>カタ</t>
    </rPh>
    <rPh sb="14" eb="16">
      <t>テンラク</t>
    </rPh>
    <rPh sb="17" eb="18">
      <t>サケ</t>
    </rPh>
    <rPh sb="19" eb="20">
      <t>ヨ</t>
    </rPh>
    <rPh sb="22" eb="23">
      <t>ヒト</t>
    </rPh>
    <rPh sb="24" eb="26">
      <t>テンラク</t>
    </rPh>
    <rPh sb="26" eb="28">
      <t>ジコ</t>
    </rPh>
    <rPh sb="31" eb="32">
      <t>ミミ</t>
    </rPh>
    <rPh sb="37" eb="40">
      <t>アンゼンサク</t>
    </rPh>
    <rPh sb="44" eb="45">
      <t>ホウ</t>
    </rPh>
    <rPh sb="46" eb="47">
      <t>ヨ</t>
    </rPh>
    <rPh sb="49" eb="52">
      <t>コジンテキ</t>
    </rPh>
    <rPh sb="54" eb="55">
      <t>オモ</t>
    </rPh>
    <phoneticPr fontId="1"/>
  </si>
  <si>
    <t>熱田駅を利用します。駅の周辺は暗く、駅自体の作りも古く感じ、使い勝手が良いとは言えません。もう少し明るくどんな人も気軽に利用できるよう、バリアフリー化が必要かと。熱田神宮もあるのでユニバーサル化を進め、活気が必要かと思う。</t>
    <rPh sb="0" eb="2">
      <t>アツタ</t>
    </rPh>
    <rPh sb="2" eb="3">
      <t>エキ</t>
    </rPh>
    <rPh sb="4" eb="6">
      <t>リヨウ</t>
    </rPh>
    <rPh sb="10" eb="11">
      <t>エキ</t>
    </rPh>
    <rPh sb="12" eb="14">
      <t>シュウヘン</t>
    </rPh>
    <rPh sb="15" eb="16">
      <t>クラ</t>
    </rPh>
    <rPh sb="18" eb="19">
      <t>エキ</t>
    </rPh>
    <rPh sb="19" eb="21">
      <t>ジタイ</t>
    </rPh>
    <rPh sb="22" eb="23">
      <t>ツク</t>
    </rPh>
    <rPh sb="25" eb="26">
      <t>フル</t>
    </rPh>
    <rPh sb="27" eb="28">
      <t>カン</t>
    </rPh>
    <rPh sb="30" eb="31">
      <t>ツカ</t>
    </rPh>
    <rPh sb="32" eb="34">
      <t>ガッテ</t>
    </rPh>
    <rPh sb="35" eb="36">
      <t>ヨ</t>
    </rPh>
    <rPh sb="39" eb="40">
      <t>イ</t>
    </rPh>
    <rPh sb="47" eb="48">
      <t>スコ</t>
    </rPh>
    <rPh sb="49" eb="50">
      <t>アカ</t>
    </rPh>
    <rPh sb="55" eb="56">
      <t>ヒト</t>
    </rPh>
    <rPh sb="57" eb="59">
      <t>キガル</t>
    </rPh>
    <rPh sb="60" eb="62">
      <t>リヨウ</t>
    </rPh>
    <rPh sb="74" eb="75">
      <t>カ</t>
    </rPh>
    <rPh sb="76" eb="78">
      <t>ヒツヨウ</t>
    </rPh>
    <rPh sb="81" eb="83">
      <t>アツタ</t>
    </rPh>
    <rPh sb="83" eb="85">
      <t>ジングウ</t>
    </rPh>
    <rPh sb="96" eb="97">
      <t>カ</t>
    </rPh>
    <rPh sb="98" eb="99">
      <t>スス</t>
    </rPh>
    <rPh sb="101" eb="103">
      <t>カッキ</t>
    </rPh>
    <rPh sb="104" eb="106">
      <t>ヒツヨウ</t>
    </rPh>
    <rPh sb="108" eb="109">
      <t>オモ</t>
    </rPh>
    <phoneticPr fontId="1"/>
  </si>
  <si>
    <t>ＪＲは私鉄の駅に比べ、古く、暗い感じがします。今の時代、集客を狙うなら、清潔さや便利さは欠かせません。また、先日、九州新幹線に乗る機会がありましたが、快適でおしゃれで良かったです。よく利用する、のぞみが貧相に感じました。</t>
    <rPh sb="3" eb="5">
      <t>シテツ</t>
    </rPh>
    <rPh sb="6" eb="7">
      <t>エキ</t>
    </rPh>
    <rPh sb="8" eb="9">
      <t>クラ</t>
    </rPh>
    <rPh sb="11" eb="12">
      <t>フル</t>
    </rPh>
    <rPh sb="14" eb="15">
      <t>クラ</t>
    </rPh>
    <rPh sb="16" eb="17">
      <t>カン</t>
    </rPh>
    <rPh sb="23" eb="24">
      <t>イマ</t>
    </rPh>
    <rPh sb="25" eb="27">
      <t>ジダイ</t>
    </rPh>
    <rPh sb="28" eb="30">
      <t>シュウキャク</t>
    </rPh>
    <rPh sb="31" eb="32">
      <t>ネラ</t>
    </rPh>
    <rPh sb="36" eb="38">
      <t>セイケツ</t>
    </rPh>
    <rPh sb="40" eb="42">
      <t>ベンリ</t>
    </rPh>
    <rPh sb="44" eb="45">
      <t>カ</t>
    </rPh>
    <rPh sb="54" eb="56">
      <t>センジツ</t>
    </rPh>
    <rPh sb="57" eb="59">
      <t>キュウシュウ</t>
    </rPh>
    <rPh sb="59" eb="62">
      <t>シンカンセン</t>
    </rPh>
    <rPh sb="63" eb="64">
      <t>ノ</t>
    </rPh>
    <rPh sb="65" eb="67">
      <t>キカイ</t>
    </rPh>
    <rPh sb="75" eb="77">
      <t>カイテキ</t>
    </rPh>
    <rPh sb="83" eb="84">
      <t>ヨ</t>
    </rPh>
    <rPh sb="92" eb="94">
      <t>リヨウ</t>
    </rPh>
    <rPh sb="101" eb="103">
      <t>ヒンソウ</t>
    </rPh>
    <rPh sb="104" eb="105">
      <t>カン</t>
    </rPh>
    <phoneticPr fontId="1"/>
  </si>
  <si>
    <t>電車が遅れたり、止まったりしたら、スピーディーに理由を、早くアナウンスして下さい。特急優先にするのはダイヤ上しかたないのかもしれませんが。通勤優先にはならないのでしょうか…？</t>
    <rPh sb="0" eb="2">
      <t>デンシャ</t>
    </rPh>
    <rPh sb="3" eb="4">
      <t>オク</t>
    </rPh>
    <rPh sb="8" eb="9">
      <t>ト</t>
    </rPh>
    <rPh sb="24" eb="26">
      <t>リユウ</t>
    </rPh>
    <rPh sb="28" eb="29">
      <t>ハヤ</t>
    </rPh>
    <rPh sb="37" eb="38">
      <t>クダ</t>
    </rPh>
    <rPh sb="41" eb="43">
      <t>トッキュウ</t>
    </rPh>
    <rPh sb="43" eb="45">
      <t>ユウセン</t>
    </rPh>
    <rPh sb="53" eb="54">
      <t>ジョウ</t>
    </rPh>
    <rPh sb="69" eb="71">
      <t>ツウキン</t>
    </rPh>
    <rPh sb="71" eb="73">
      <t>ユウセン</t>
    </rPh>
    <phoneticPr fontId="1"/>
  </si>
  <si>
    <t>航空チケット並の安いチケット料金があればいいですね。</t>
    <rPh sb="0" eb="2">
      <t>コウクウ</t>
    </rPh>
    <rPh sb="6" eb="7">
      <t>ナミ</t>
    </rPh>
    <rPh sb="8" eb="9">
      <t>ヤス</t>
    </rPh>
    <rPh sb="14" eb="16">
      <t>リョウキン</t>
    </rPh>
    <phoneticPr fontId="1"/>
  </si>
  <si>
    <t>熱田神宮おひざ元に暮らして１０年。名鉄とＪＲ熱田駅が何とか一つの駅として（神宮前）成立し、熱田神宮のさかえの一つと残り立つと信じてやみません。駅前再開発を望みます。</t>
    <rPh sb="0" eb="2">
      <t>アツタ</t>
    </rPh>
    <rPh sb="2" eb="4">
      <t>ジングウ</t>
    </rPh>
    <rPh sb="7" eb="8">
      <t>モト</t>
    </rPh>
    <rPh sb="9" eb="10">
      <t>ク</t>
    </rPh>
    <rPh sb="15" eb="16">
      <t>ネン</t>
    </rPh>
    <rPh sb="17" eb="19">
      <t>メイテツ</t>
    </rPh>
    <rPh sb="22" eb="24">
      <t>アツタ</t>
    </rPh>
    <rPh sb="24" eb="25">
      <t>エキ</t>
    </rPh>
    <rPh sb="26" eb="27">
      <t>ナン</t>
    </rPh>
    <rPh sb="29" eb="30">
      <t>ヒト</t>
    </rPh>
    <rPh sb="32" eb="33">
      <t>エキ</t>
    </rPh>
    <rPh sb="37" eb="40">
      <t>ジングウマエ</t>
    </rPh>
    <rPh sb="41" eb="43">
      <t>セイリツ</t>
    </rPh>
    <rPh sb="45" eb="47">
      <t>アツタ</t>
    </rPh>
    <rPh sb="47" eb="49">
      <t>ジングウ</t>
    </rPh>
    <rPh sb="54" eb="55">
      <t>ヒト</t>
    </rPh>
    <rPh sb="57" eb="58">
      <t>ノコ</t>
    </rPh>
    <rPh sb="59" eb="60">
      <t>タ</t>
    </rPh>
    <rPh sb="62" eb="63">
      <t>シン</t>
    </rPh>
    <rPh sb="71" eb="73">
      <t>エキマエ</t>
    </rPh>
    <rPh sb="73" eb="76">
      <t>サイカイハツ</t>
    </rPh>
    <rPh sb="77" eb="78">
      <t>ノゾ</t>
    </rPh>
    <phoneticPr fontId="1"/>
  </si>
  <si>
    <t>新幹線も時々利用させていただいておりますが、ＪＲの各駅も（有人無人駅）大切に、利用したいと思っております。電車の旅が大好きです。</t>
    <rPh sb="0" eb="3">
      <t>シンカンセン</t>
    </rPh>
    <rPh sb="4" eb="6">
      <t>トキドキ</t>
    </rPh>
    <rPh sb="6" eb="8">
      <t>リヨウ</t>
    </rPh>
    <rPh sb="25" eb="27">
      <t>カクエキ</t>
    </rPh>
    <rPh sb="29" eb="31">
      <t>ユウジン</t>
    </rPh>
    <rPh sb="31" eb="34">
      <t>ムジンエキ</t>
    </rPh>
    <rPh sb="35" eb="37">
      <t>タイセツ</t>
    </rPh>
    <rPh sb="39" eb="41">
      <t>リヨウ</t>
    </rPh>
    <rPh sb="45" eb="46">
      <t>オモ</t>
    </rPh>
    <rPh sb="53" eb="55">
      <t>デンシャ</t>
    </rPh>
    <rPh sb="56" eb="57">
      <t>タビ</t>
    </rPh>
    <rPh sb="58" eb="60">
      <t>ダイス</t>
    </rPh>
    <phoneticPr fontId="1"/>
  </si>
  <si>
    <t>尾頭橋</t>
    <rPh sb="0" eb="3">
      <t>オトウバシ</t>
    </rPh>
    <phoneticPr fontId="1"/>
  </si>
  <si>
    <t>飲食業</t>
    <rPh sb="0" eb="3">
      <t>インショクギョウ</t>
    </rPh>
    <phoneticPr fontId="1"/>
  </si>
  <si>
    <t>新幹線のガード下の無駄な空き地が多いので安く駐車場にすれば駐禁もなくなり利益もある　フェンスの中草ぼうぼうになっている空いてる意味が無い　有効利用しましょう　狭い日本の中敷地が限られていてなかなか駐車場不足になっている</t>
    <rPh sb="0" eb="3">
      <t>シンカンセン</t>
    </rPh>
    <rPh sb="7" eb="8">
      <t>シタ</t>
    </rPh>
    <rPh sb="9" eb="11">
      <t>ムダ</t>
    </rPh>
    <rPh sb="12" eb="13">
      <t>ア</t>
    </rPh>
    <rPh sb="14" eb="15">
      <t>チ</t>
    </rPh>
    <rPh sb="16" eb="17">
      <t>オオ</t>
    </rPh>
    <rPh sb="20" eb="21">
      <t>ヤス</t>
    </rPh>
    <rPh sb="22" eb="25">
      <t>チュウシャジョウ</t>
    </rPh>
    <rPh sb="29" eb="30">
      <t>チュウ</t>
    </rPh>
    <rPh sb="30" eb="31">
      <t>キン</t>
    </rPh>
    <rPh sb="36" eb="38">
      <t>リエキ</t>
    </rPh>
    <rPh sb="47" eb="48">
      <t>ナカ</t>
    </rPh>
    <rPh sb="48" eb="49">
      <t>クサ</t>
    </rPh>
    <rPh sb="59" eb="60">
      <t>ア</t>
    </rPh>
    <rPh sb="63" eb="65">
      <t>イミ</t>
    </rPh>
    <rPh sb="66" eb="67">
      <t>ナ</t>
    </rPh>
    <rPh sb="69" eb="71">
      <t>ユウコウ</t>
    </rPh>
    <rPh sb="71" eb="73">
      <t>リヨウ</t>
    </rPh>
    <rPh sb="79" eb="80">
      <t>セマ</t>
    </rPh>
    <rPh sb="81" eb="83">
      <t>ニホン</t>
    </rPh>
    <rPh sb="84" eb="85">
      <t>ナカ</t>
    </rPh>
    <rPh sb="85" eb="87">
      <t>シキチ</t>
    </rPh>
    <rPh sb="88" eb="89">
      <t>カギ</t>
    </rPh>
    <rPh sb="98" eb="101">
      <t>チュウシャジョウ</t>
    </rPh>
    <rPh sb="101" eb="103">
      <t>ブソク</t>
    </rPh>
    <phoneticPr fontId="1"/>
  </si>
  <si>
    <t>金山</t>
    <rPh sb="0" eb="2">
      <t>カナヤマ</t>
    </rPh>
    <phoneticPr fontId="1"/>
  </si>
  <si>
    <t>ホーム上にある距離まで進むとアラームが出るような装置の設置。諸々の配慮が世界一をめざしてほしい!</t>
    <rPh sb="3" eb="4">
      <t>ジョウ</t>
    </rPh>
    <rPh sb="7" eb="9">
      <t>キョリ</t>
    </rPh>
    <rPh sb="11" eb="12">
      <t>スス</t>
    </rPh>
    <rPh sb="19" eb="20">
      <t>デ</t>
    </rPh>
    <rPh sb="24" eb="26">
      <t>ソウチ</t>
    </rPh>
    <rPh sb="27" eb="29">
      <t>セッチ</t>
    </rPh>
    <rPh sb="30" eb="32">
      <t>モロモロ</t>
    </rPh>
    <rPh sb="33" eb="35">
      <t>ハイリョ</t>
    </rPh>
    <rPh sb="36" eb="39">
      <t>セカイイチ</t>
    </rPh>
    <phoneticPr fontId="1"/>
  </si>
  <si>
    <t>各乗降階段にエスカレーターを併設してほしい。階段を上るトイレが多い、バリアフリーにしてほしい。パーク・アンド・ドライブの考えで、自転車をイージーに車両の中に乗せるような、インフラ含めた整備がほしい。</t>
    <rPh sb="0" eb="1">
      <t>カク</t>
    </rPh>
    <rPh sb="1" eb="3">
      <t>ジョウコウ</t>
    </rPh>
    <rPh sb="3" eb="5">
      <t>カイダン</t>
    </rPh>
    <rPh sb="14" eb="16">
      <t>ヘイセツ</t>
    </rPh>
    <rPh sb="22" eb="24">
      <t>カイダン</t>
    </rPh>
    <rPh sb="25" eb="26">
      <t>ノボ</t>
    </rPh>
    <rPh sb="31" eb="32">
      <t>オオ</t>
    </rPh>
    <rPh sb="60" eb="61">
      <t>カンガ</t>
    </rPh>
    <rPh sb="64" eb="67">
      <t>ジテンシャ</t>
    </rPh>
    <rPh sb="73" eb="75">
      <t>シャリョウ</t>
    </rPh>
    <rPh sb="76" eb="77">
      <t>ナカ</t>
    </rPh>
    <rPh sb="78" eb="79">
      <t>ノ</t>
    </rPh>
    <rPh sb="89" eb="90">
      <t>フク</t>
    </rPh>
    <rPh sb="92" eb="94">
      <t>セイビ</t>
    </rPh>
    <phoneticPr fontId="1"/>
  </si>
  <si>
    <t>各列車への車いすでの乗降がまだ不備な為に、安易に乗車下車できる構造となっていない。ヨーロッパの良いところを、取り入れてほしい。</t>
    <rPh sb="0" eb="3">
      <t>カクレッシャ</t>
    </rPh>
    <rPh sb="5" eb="6">
      <t>クルマ</t>
    </rPh>
    <rPh sb="10" eb="12">
      <t>ジョウコウ</t>
    </rPh>
    <rPh sb="15" eb="17">
      <t>フビ</t>
    </rPh>
    <rPh sb="18" eb="19">
      <t>タメ</t>
    </rPh>
    <rPh sb="21" eb="23">
      <t>アンイ</t>
    </rPh>
    <rPh sb="24" eb="26">
      <t>ジョウシャ</t>
    </rPh>
    <rPh sb="26" eb="28">
      <t>ゲシャ</t>
    </rPh>
    <rPh sb="31" eb="33">
      <t>コウゾウ</t>
    </rPh>
    <rPh sb="47" eb="48">
      <t>ヨ</t>
    </rPh>
    <rPh sb="54" eb="55">
      <t>ト</t>
    </rPh>
    <rPh sb="56" eb="57">
      <t>イ</t>
    </rPh>
    <phoneticPr fontId="1"/>
  </si>
  <si>
    <t>25</t>
  </si>
  <si>
    <t>駅員を置いてほしい。</t>
    <rPh sb="0" eb="2">
      <t>エキイン</t>
    </rPh>
    <rPh sb="3" eb="4">
      <t>オ</t>
    </rPh>
    <phoneticPr fontId="1"/>
  </si>
  <si>
    <t>駅員をホームに置いてほしい。並ばなくてよい切符売り場の要員を。</t>
    <rPh sb="0" eb="2">
      <t>エキイン</t>
    </rPh>
    <rPh sb="7" eb="8">
      <t>オ</t>
    </rPh>
    <rPh sb="14" eb="15">
      <t>ナラ</t>
    </rPh>
    <rPh sb="21" eb="23">
      <t>キップ</t>
    </rPh>
    <rPh sb="23" eb="24">
      <t>ウ</t>
    </rPh>
    <rPh sb="25" eb="26">
      <t>バ</t>
    </rPh>
    <rPh sb="27" eb="29">
      <t>ヨウイン</t>
    </rPh>
    <phoneticPr fontId="1"/>
  </si>
  <si>
    <t>無人駅に券売機を置いてください。</t>
    <rPh sb="0" eb="3">
      <t>ムジンエキ</t>
    </rPh>
    <rPh sb="4" eb="7">
      <t>ケンバイキ</t>
    </rPh>
    <rPh sb="8" eb="9">
      <t>オ</t>
    </rPh>
    <phoneticPr fontId="1"/>
  </si>
  <si>
    <t>ホームに安全柵設置を早くつけることが第一だが、その前に簡易なポールと樽木だけでも、ゼロよりも安心。</t>
    <rPh sb="4" eb="7">
      <t>アンゼンサク</t>
    </rPh>
    <rPh sb="7" eb="9">
      <t>セッチ</t>
    </rPh>
    <rPh sb="10" eb="11">
      <t>ハヤ</t>
    </rPh>
    <rPh sb="18" eb="20">
      <t>ダイイチ</t>
    </rPh>
    <rPh sb="25" eb="26">
      <t>マエ</t>
    </rPh>
    <rPh sb="27" eb="29">
      <t>カンイ</t>
    </rPh>
    <rPh sb="34" eb="35">
      <t>タル</t>
    </rPh>
    <rPh sb="35" eb="36">
      <t>キ</t>
    </rPh>
    <rPh sb="46" eb="48">
      <t>アンシン</t>
    </rPh>
    <phoneticPr fontId="1"/>
  </si>
  <si>
    <t>多くの乗客の目の前を貨物列車がかなりのスピードで、走りぬけてゆく。結構、恐ろしいものだ。早く柵をつけるべし。</t>
    <rPh sb="0" eb="1">
      <t>オオ</t>
    </rPh>
    <rPh sb="3" eb="5">
      <t>ジョウキャク</t>
    </rPh>
    <rPh sb="6" eb="7">
      <t>メ</t>
    </rPh>
    <rPh sb="8" eb="9">
      <t>マエ</t>
    </rPh>
    <rPh sb="10" eb="12">
      <t>カモツ</t>
    </rPh>
    <rPh sb="12" eb="14">
      <t>レッシャ</t>
    </rPh>
    <rPh sb="25" eb="26">
      <t>ハシ</t>
    </rPh>
    <rPh sb="33" eb="35">
      <t>ケッコウ</t>
    </rPh>
    <rPh sb="36" eb="37">
      <t>オソ</t>
    </rPh>
    <rPh sb="44" eb="45">
      <t>ハヤ</t>
    </rPh>
    <rPh sb="46" eb="47">
      <t>サク</t>
    </rPh>
    <phoneticPr fontId="1"/>
  </si>
  <si>
    <t>リニアより、特急料金値下げを。在来線はこま切れでない長距離列車を走らせて。</t>
    <rPh sb="6" eb="8">
      <t>トッキュウ</t>
    </rPh>
    <rPh sb="8" eb="10">
      <t>リョウキン</t>
    </rPh>
    <rPh sb="10" eb="12">
      <t>ネサ</t>
    </rPh>
    <rPh sb="15" eb="18">
      <t>ザイライセン</t>
    </rPh>
    <rPh sb="21" eb="22">
      <t>ギ</t>
    </rPh>
    <rPh sb="26" eb="29">
      <t>チョウキョリ</t>
    </rPh>
    <rPh sb="29" eb="31">
      <t>レッシャ</t>
    </rPh>
    <rPh sb="32" eb="33">
      <t>ハシ</t>
    </rPh>
    <phoneticPr fontId="1"/>
  </si>
  <si>
    <t>金山駅でホームと電車の間に人が落ちたのを目撃しました。駅員がいないとどんな事故が起きるか不安です。</t>
    <rPh sb="0" eb="2">
      <t>カナヤマ</t>
    </rPh>
    <rPh sb="2" eb="3">
      <t>エキ</t>
    </rPh>
    <rPh sb="8" eb="10">
      <t>デンシャ</t>
    </rPh>
    <rPh sb="11" eb="12">
      <t>アイダ</t>
    </rPh>
    <rPh sb="13" eb="14">
      <t>ヒト</t>
    </rPh>
    <rPh sb="15" eb="16">
      <t>オ</t>
    </rPh>
    <rPh sb="20" eb="22">
      <t>モクゲキ</t>
    </rPh>
    <rPh sb="27" eb="29">
      <t>エキイン</t>
    </rPh>
    <rPh sb="37" eb="39">
      <t>ジコ</t>
    </rPh>
    <rPh sb="40" eb="41">
      <t>オ</t>
    </rPh>
    <rPh sb="44" eb="46">
      <t>フアン</t>
    </rPh>
    <phoneticPr fontId="1"/>
  </si>
  <si>
    <t>新守山駅に西口を作って下さい。</t>
    <rPh sb="0" eb="3">
      <t>シンモリヤマ</t>
    </rPh>
    <rPh sb="3" eb="4">
      <t>エキ</t>
    </rPh>
    <rPh sb="5" eb="7">
      <t>ニシグチ</t>
    </rPh>
    <rPh sb="8" eb="9">
      <t>ツク</t>
    </rPh>
    <rPh sb="11" eb="12">
      <t>クダ</t>
    </rPh>
    <phoneticPr fontId="1"/>
  </si>
  <si>
    <t>リニアに何兆円も使うより、三陸の鉄道復旧に全力をあげて下さい。電力もムダ使い東海大震災のバックアップであれば中央線の増強・整備で足ります。逆に在来線が心配</t>
    <rPh sb="4" eb="7">
      <t>ナンチョウエン</t>
    </rPh>
    <rPh sb="8" eb="9">
      <t>ツカ</t>
    </rPh>
    <rPh sb="13" eb="15">
      <t>サンリク</t>
    </rPh>
    <rPh sb="16" eb="18">
      <t>テツドウ</t>
    </rPh>
    <rPh sb="18" eb="20">
      <t>フッキュウ</t>
    </rPh>
    <rPh sb="21" eb="23">
      <t>ゼンリョク</t>
    </rPh>
    <rPh sb="27" eb="28">
      <t>クダ</t>
    </rPh>
    <rPh sb="31" eb="33">
      <t>デンリョク</t>
    </rPh>
    <rPh sb="36" eb="37">
      <t>ツカ</t>
    </rPh>
    <rPh sb="38" eb="40">
      <t>トウカイ</t>
    </rPh>
    <rPh sb="40" eb="43">
      <t>ダイシンサイ</t>
    </rPh>
    <rPh sb="54" eb="57">
      <t>チュウオウセン</t>
    </rPh>
    <rPh sb="58" eb="60">
      <t>ゾウキョウ</t>
    </rPh>
    <rPh sb="61" eb="63">
      <t>セイビ</t>
    </rPh>
    <rPh sb="64" eb="65">
      <t>タ</t>
    </rPh>
    <rPh sb="69" eb="70">
      <t>ギャク</t>
    </rPh>
    <rPh sb="71" eb="74">
      <t>ザイライセン</t>
    </rPh>
    <rPh sb="75" eb="77">
      <t>シンパイ</t>
    </rPh>
    <phoneticPr fontId="1"/>
  </si>
  <si>
    <t>安全・安心の公共交通機関としての役割を重視した経営を。</t>
    <rPh sb="0" eb="2">
      <t>アンゼン</t>
    </rPh>
    <rPh sb="3" eb="5">
      <t>アンシン</t>
    </rPh>
    <rPh sb="6" eb="8">
      <t>コウキョウ</t>
    </rPh>
    <rPh sb="8" eb="10">
      <t>コウツウ</t>
    </rPh>
    <rPh sb="10" eb="12">
      <t>キカン</t>
    </rPh>
    <rPh sb="16" eb="18">
      <t>ヤクワリ</t>
    </rPh>
    <rPh sb="19" eb="21">
      <t>ジュウシ</t>
    </rPh>
    <rPh sb="23" eb="25">
      <t>ケイエイ</t>
    </rPh>
    <phoneticPr fontId="1"/>
  </si>
  <si>
    <t>金山駅のコンコースに、重障者のための柵を作って下さい。</t>
    <rPh sb="0" eb="2">
      <t>カナヤマ</t>
    </rPh>
    <rPh sb="2" eb="3">
      <t>エキ</t>
    </rPh>
    <rPh sb="11" eb="12">
      <t>ジュウ</t>
    </rPh>
    <rPh sb="12" eb="13">
      <t>ショウ</t>
    </rPh>
    <rPh sb="13" eb="14">
      <t>シャ</t>
    </rPh>
    <rPh sb="18" eb="19">
      <t>サク</t>
    </rPh>
    <rPh sb="20" eb="21">
      <t>ツク</t>
    </rPh>
    <rPh sb="23" eb="24">
      <t>クダ</t>
    </rPh>
    <phoneticPr fontId="1"/>
  </si>
  <si>
    <t>名古屋</t>
    <rPh sb="0" eb="3">
      <t>ナゴヤ</t>
    </rPh>
    <phoneticPr fontId="1"/>
  </si>
  <si>
    <t>東京駅にはホームにガード扉がある。ホーム前に鏡が設置してあり転落、自殺防止対策が万全である。</t>
    <rPh sb="0" eb="3">
      <t>トウキョウエキ</t>
    </rPh>
    <rPh sb="12" eb="13">
      <t>トビラ</t>
    </rPh>
    <rPh sb="20" eb="21">
      <t>マエ</t>
    </rPh>
    <rPh sb="22" eb="23">
      <t>カガミ</t>
    </rPh>
    <rPh sb="24" eb="26">
      <t>セッチ</t>
    </rPh>
    <rPh sb="30" eb="32">
      <t>テンラク</t>
    </rPh>
    <rPh sb="33" eb="35">
      <t>ジサツ</t>
    </rPh>
    <rPh sb="35" eb="37">
      <t>ボウシ</t>
    </rPh>
    <rPh sb="37" eb="39">
      <t>タイサク</t>
    </rPh>
    <rPh sb="40" eb="42">
      <t>バンゼン</t>
    </rPh>
    <phoneticPr fontId="1"/>
  </si>
  <si>
    <t>ホームガード扉の設置。ホームに冷暖房付き待合室。運賃が高すぎる。</t>
    <rPh sb="6" eb="7">
      <t>トビラ</t>
    </rPh>
    <rPh sb="8" eb="10">
      <t>セッチ</t>
    </rPh>
    <rPh sb="15" eb="18">
      <t>レイダンボウ</t>
    </rPh>
    <rPh sb="18" eb="19">
      <t>ツ</t>
    </rPh>
    <rPh sb="20" eb="23">
      <t>マチアイシツ</t>
    </rPh>
    <rPh sb="24" eb="26">
      <t>ウンチン</t>
    </rPh>
    <rPh sb="27" eb="28">
      <t>タカ</t>
    </rPh>
    <phoneticPr fontId="1"/>
  </si>
  <si>
    <t>電車賃を安くする。電車本数を増やす。終電が早い。中央線が止まると家に帰れない。</t>
    <rPh sb="0" eb="3">
      <t>デンシャチン</t>
    </rPh>
    <rPh sb="4" eb="5">
      <t>ヤス</t>
    </rPh>
    <rPh sb="9" eb="11">
      <t>デンシャ</t>
    </rPh>
    <rPh sb="11" eb="13">
      <t>ホンスウ</t>
    </rPh>
    <rPh sb="14" eb="15">
      <t>フ</t>
    </rPh>
    <rPh sb="18" eb="20">
      <t>シュウデン</t>
    </rPh>
    <rPh sb="21" eb="22">
      <t>ハヤ</t>
    </rPh>
    <rPh sb="24" eb="27">
      <t>チュウオウセン</t>
    </rPh>
    <rPh sb="28" eb="29">
      <t>ト</t>
    </rPh>
    <rPh sb="32" eb="33">
      <t>イエ</t>
    </rPh>
    <rPh sb="34" eb="35">
      <t>カエ</t>
    </rPh>
    <phoneticPr fontId="1"/>
  </si>
  <si>
    <t>通勤通学ラッシュ時の車両を増やしてほしいあまりにも混雑しており息が出来ない</t>
    <rPh sb="0" eb="2">
      <t>ツウキン</t>
    </rPh>
    <rPh sb="2" eb="4">
      <t>ツウガク</t>
    </rPh>
    <rPh sb="8" eb="9">
      <t>ジ</t>
    </rPh>
    <rPh sb="10" eb="12">
      <t>シャリョウ</t>
    </rPh>
    <rPh sb="13" eb="14">
      <t>フ</t>
    </rPh>
    <rPh sb="25" eb="27">
      <t>コンザツ</t>
    </rPh>
    <rPh sb="31" eb="32">
      <t>イキ</t>
    </rPh>
    <rPh sb="33" eb="35">
      <t>デキ</t>
    </rPh>
    <phoneticPr fontId="1"/>
  </si>
  <si>
    <t>乗り継ぎを良くしてほしい</t>
    <rPh sb="0" eb="1">
      <t>ノ</t>
    </rPh>
    <rPh sb="2" eb="3">
      <t>ツ</t>
    </rPh>
    <rPh sb="5" eb="6">
      <t>ヨ</t>
    </rPh>
    <phoneticPr fontId="1"/>
  </si>
  <si>
    <t>ＴＯＩＣＡのメリットがない。名古屋地下鉄のマナカのような料金面でのメリットがほしい。</t>
    <rPh sb="14" eb="17">
      <t>ナゴヤ</t>
    </rPh>
    <rPh sb="17" eb="20">
      <t>チカテツ</t>
    </rPh>
    <rPh sb="28" eb="31">
      <t>リョウキンメン</t>
    </rPh>
    <phoneticPr fontId="1"/>
  </si>
  <si>
    <t>新幹線の料金は高い。飛行機はほとんど安く利用できるようになっているのに、なぜ高いままなのか。</t>
    <rPh sb="0" eb="3">
      <t>シンカンセン</t>
    </rPh>
    <rPh sb="4" eb="6">
      <t>リョウキン</t>
    </rPh>
    <rPh sb="7" eb="8">
      <t>タカ</t>
    </rPh>
    <rPh sb="10" eb="13">
      <t>ヒコウキ</t>
    </rPh>
    <rPh sb="18" eb="19">
      <t>ヤス</t>
    </rPh>
    <rPh sb="20" eb="22">
      <t>リヨウ</t>
    </rPh>
    <rPh sb="38" eb="39">
      <t>タカ</t>
    </rPh>
    <phoneticPr fontId="1"/>
  </si>
  <si>
    <t>混雑する狭いホームでは、健常者でも危険を感じることがある。お金かかるでしょうが、やはり柵を作るべき。</t>
    <rPh sb="0" eb="2">
      <t>コンザツ</t>
    </rPh>
    <rPh sb="4" eb="5">
      <t>セマ</t>
    </rPh>
    <rPh sb="12" eb="15">
      <t>ケンジョウシャ</t>
    </rPh>
    <rPh sb="17" eb="19">
      <t>キケン</t>
    </rPh>
    <rPh sb="20" eb="21">
      <t>カン</t>
    </rPh>
    <rPh sb="30" eb="31">
      <t>カネ</t>
    </rPh>
    <rPh sb="43" eb="44">
      <t>サク</t>
    </rPh>
    <rPh sb="45" eb="46">
      <t>ツク</t>
    </rPh>
    <phoneticPr fontId="1"/>
  </si>
  <si>
    <t>在来線は日常の足なので、便数を削ったり配線したりしないでほしい。</t>
    <rPh sb="0" eb="3">
      <t>ザイライセン</t>
    </rPh>
    <rPh sb="4" eb="6">
      <t>ニチジョウ</t>
    </rPh>
    <rPh sb="7" eb="8">
      <t>アシ</t>
    </rPh>
    <rPh sb="12" eb="14">
      <t>ビンスウ</t>
    </rPh>
    <rPh sb="15" eb="16">
      <t>ケズ</t>
    </rPh>
    <rPh sb="19" eb="21">
      <t>ハイセン</t>
    </rPh>
    <phoneticPr fontId="1"/>
  </si>
  <si>
    <t>新幹線はのぞみが増える分だけ、ひかりやこだまが削られる。ジパングクラブ会員には選択の幅が狭い。</t>
    <rPh sb="0" eb="3">
      <t>シンカンセン</t>
    </rPh>
    <rPh sb="8" eb="9">
      <t>フ</t>
    </rPh>
    <rPh sb="11" eb="12">
      <t>ブン</t>
    </rPh>
    <rPh sb="23" eb="24">
      <t>ケズ</t>
    </rPh>
    <rPh sb="35" eb="37">
      <t>カイイン</t>
    </rPh>
    <rPh sb="39" eb="41">
      <t>センタク</t>
    </rPh>
    <rPh sb="42" eb="43">
      <t>ハバ</t>
    </rPh>
    <rPh sb="44" eb="45">
      <t>セマ</t>
    </rPh>
    <phoneticPr fontId="1"/>
  </si>
  <si>
    <t>東海・東南海地震が発生したときの東海道新幹線をはじめとした鉄道の安全確保は、津波対策も含めて大丈夫でしょうか。リニア建設の前に安全対策を進めてほしい。</t>
    <rPh sb="0" eb="2">
      <t>トウカイ</t>
    </rPh>
    <rPh sb="3" eb="6">
      <t>トウナンカイ</t>
    </rPh>
    <rPh sb="6" eb="8">
      <t>ジシン</t>
    </rPh>
    <rPh sb="9" eb="11">
      <t>ハッセイ</t>
    </rPh>
    <rPh sb="16" eb="19">
      <t>トウカイドウ</t>
    </rPh>
    <rPh sb="19" eb="22">
      <t>シンカンセン</t>
    </rPh>
    <rPh sb="29" eb="31">
      <t>テツドウ</t>
    </rPh>
    <rPh sb="32" eb="34">
      <t>アンゼン</t>
    </rPh>
    <rPh sb="34" eb="36">
      <t>カクホ</t>
    </rPh>
    <rPh sb="38" eb="40">
      <t>ツナミ</t>
    </rPh>
    <rPh sb="40" eb="42">
      <t>タイサク</t>
    </rPh>
    <rPh sb="43" eb="44">
      <t>フク</t>
    </rPh>
    <rPh sb="46" eb="49">
      <t>ダイジョウブ</t>
    </rPh>
    <rPh sb="58" eb="60">
      <t>ケンセツ</t>
    </rPh>
    <rPh sb="61" eb="62">
      <t>マエ</t>
    </rPh>
    <rPh sb="63" eb="65">
      <t>アンゼン</t>
    </rPh>
    <rPh sb="65" eb="67">
      <t>タイサク</t>
    </rPh>
    <rPh sb="68" eb="69">
      <t>スス</t>
    </rPh>
    <phoneticPr fontId="1"/>
  </si>
  <si>
    <t>構内の人を増やし、気軽に尋ねることができるように。　普通電車の本数を増やし、気軽に使えるようにしてほしい。　新守山駅に快速も停車するように。</t>
    <rPh sb="0" eb="2">
      <t>コウナイ</t>
    </rPh>
    <rPh sb="3" eb="4">
      <t>ヒト</t>
    </rPh>
    <rPh sb="5" eb="6">
      <t>フ</t>
    </rPh>
    <rPh sb="9" eb="11">
      <t>キガル</t>
    </rPh>
    <rPh sb="12" eb="13">
      <t>タズ</t>
    </rPh>
    <rPh sb="26" eb="28">
      <t>フツウ</t>
    </rPh>
    <rPh sb="28" eb="30">
      <t>デンシャ</t>
    </rPh>
    <rPh sb="31" eb="33">
      <t>ホンスウ</t>
    </rPh>
    <rPh sb="34" eb="35">
      <t>フ</t>
    </rPh>
    <rPh sb="38" eb="40">
      <t>キガル</t>
    </rPh>
    <rPh sb="41" eb="42">
      <t>ツカ</t>
    </rPh>
    <rPh sb="54" eb="57">
      <t>シンモリヤマ</t>
    </rPh>
    <rPh sb="57" eb="58">
      <t>エキ</t>
    </rPh>
    <rPh sb="59" eb="61">
      <t>カイソク</t>
    </rPh>
    <rPh sb="62" eb="64">
      <t>テイシャ</t>
    </rPh>
    <phoneticPr fontId="1"/>
  </si>
  <si>
    <t>特急料金が高い。ＬＣＣなど考えたら、今の料金体系は無理ではないか。発想の転換がいるのではないか。市民の足的に新幹線も安くしてほしい。</t>
    <rPh sb="0" eb="2">
      <t>トッキュウ</t>
    </rPh>
    <rPh sb="2" eb="4">
      <t>リョウキン</t>
    </rPh>
    <rPh sb="5" eb="6">
      <t>タカ</t>
    </rPh>
    <rPh sb="13" eb="14">
      <t>カンガ</t>
    </rPh>
    <rPh sb="18" eb="19">
      <t>イマ</t>
    </rPh>
    <rPh sb="20" eb="22">
      <t>リョウキン</t>
    </rPh>
    <rPh sb="22" eb="24">
      <t>タイケイ</t>
    </rPh>
    <rPh sb="25" eb="27">
      <t>ムリ</t>
    </rPh>
    <rPh sb="33" eb="35">
      <t>ハッソウ</t>
    </rPh>
    <rPh sb="36" eb="38">
      <t>テンカン</t>
    </rPh>
    <rPh sb="48" eb="50">
      <t>シミン</t>
    </rPh>
    <rPh sb="51" eb="52">
      <t>アシ</t>
    </rPh>
    <rPh sb="52" eb="53">
      <t>テキ</t>
    </rPh>
    <rPh sb="54" eb="57">
      <t>シンカンセン</t>
    </rPh>
    <rPh sb="58" eb="59">
      <t>ヤス</t>
    </rPh>
    <phoneticPr fontId="1"/>
  </si>
  <si>
    <t>ジパングクラブの会員です。のぞみにジパングで乗れるようにしていただきたい。</t>
    <rPh sb="8" eb="10">
      <t>カイイン</t>
    </rPh>
    <rPh sb="22" eb="23">
      <t>ノ</t>
    </rPh>
    <phoneticPr fontId="1"/>
  </si>
  <si>
    <t>駅員さんを増やしてほしい</t>
    <rPh sb="0" eb="2">
      <t>エキイン</t>
    </rPh>
    <rPh sb="5" eb="6">
      <t>フ</t>
    </rPh>
    <phoneticPr fontId="1"/>
  </si>
  <si>
    <t>料金を安くすれば　環境にも良し　利用者も増えていうことなし</t>
    <rPh sb="0" eb="2">
      <t>リョウキン</t>
    </rPh>
    <rPh sb="3" eb="4">
      <t>ヤス</t>
    </rPh>
    <rPh sb="9" eb="11">
      <t>カンキョウ</t>
    </rPh>
    <rPh sb="13" eb="14">
      <t>ヨ</t>
    </rPh>
    <rPh sb="16" eb="19">
      <t>リヨウシャ</t>
    </rPh>
    <rPh sb="20" eb="21">
      <t>フ</t>
    </rPh>
    <phoneticPr fontId="1"/>
  </si>
  <si>
    <t>名古屋←→岐阜の本数が少ない。車両の収容人数が少ない。６～８両少ない。向かい合う席の車両を使ってほしくない。</t>
    <rPh sb="0" eb="3">
      <t>ナゴヤ</t>
    </rPh>
    <rPh sb="5" eb="7">
      <t>ギフ</t>
    </rPh>
    <rPh sb="8" eb="10">
      <t>ホンスウ</t>
    </rPh>
    <rPh sb="11" eb="12">
      <t>スク</t>
    </rPh>
    <rPh sb="15" eb="17">
      <t>シャリョウ</t>
    </rPh>
    <rPh sb="18" eb="20">
      <t>シュウヨウ</t>
    </rPh>
    <rPh sb="20" eb="22">
      <t>ニンズウ</t>
    </rPh>
    <rPh sb="23" eb="24">
      <t>スク</t>
    </rPh>
    <rPh sb="30" eb="31">
      <t>リョウ</t>
    </rPh>
    <rPh sb="31" eb="32">
      <t>スク</t>
    </rPh>
    <rPh sb="35" eb="36">
      <t>ム</t>
    </rPh>
    <rPh sb="38" eb="39">
      <t>ア</t>
    </rPh>
    <rPh sb="40" eb="41">
      <t>セキ</t>
    </rPh>
    <rPh sb="42" eb="44">
      <t>シャリョウ</t>
    </rPh>
    <rPh sb="45" eb="46">
      <t>ツカ</t>
    </rPh>
    <phoneticPr fontId="1"/>
  </si>
  <si>
    <t>トイレが和式のところが多すぎる様式を増やしてほしい。東海道線の料金を安くしてほしい。トイレキタナイのをきれいにしてほしい。車内放送をかんたんに、少なくしてほしい。しゃべりすぎ。</t>
    <rPh sb="4" eb="6">
      <t>ワシキ</t>
    </rPh>
    <rPh sb="11" eb="12">
      <t>オオ</t>
    </rPh>
    <rPh sb="15" eb="17">
      <t>ヨウシキ</t>
    </rPh>
    <rPh sb="18" eb="19">
      <t>フ</t>
    </rPh>
    <rPh sb="26" eb="30">
      <t>トウカイドウセン</t>
    </rPh>
    <rPh sb="31" eb="33">
      <t>リョウキン</t>
    </rPh>
    <rPh sb="34" eb="35">
      <t>ヤス</t>
    </rPh>
    <rPh sb="61" eb="63">
      <t>シャナイ</t>
    </rPh>
    <rPh sb="63" eb="65">
      <t>ホウソウ</t>
    </rPh>
    <rPh sb="72" eb="73">
      <t>スク</t>
    </rPh>
    <phoneticPr fontId="1"/>
  </si>
  <si>
    <t>災害による不通区間の復旧に全力をあげてください。</t>
    <rPh sb="0" eb="2">
      <t>サイガイ</t>
    </rPh>
    <rPh sb="5" eb="7">
      <t>フツウ</t>
    </rPh>
    <rPh sb="7" eb="9">
      <t>クカン</t>
    </rPh>
    <rPh sb="10" eb="12">
      <t>フッキュウ</t>
    </rPh>
    <rPh sb="13" eb="15">
      <t>ゼンリョク</t>
    </rPh>
    <phoneticPr fontId="1"/>
  </si>
  <si>
    <t>新幹線のように遠くへ行く人の利便性をはかるのと同時に、短い区間の利用者にも、使いやすい地域に密着した鉄道であってください。</t>
    <rPh sb="0" eb="3">
      <t>シンカンセン</t>
    </rPh>
    <rPh sb="7" eb="8">
      <t>トオ</t>
    </rPh>
    <rPh sb="10" eb="11">
      <t>イ</t>
    </rPh>
    <rPh sb="12" eb="13">
      <t>ヒト</t>
    </rPh>
    <rPh sb="14" eb="17">
      <t>リベンセイ</t>
    </rPh>
    <rPh sb="23" eb="25">
      <t>ドウジ</t>
    </rPh>
    <rPh sb="27" eb="28">
      <t>ミジカ</t>
    </rPh>
    <rPh sb="29" eb="31">
      <t>クカン</t>
    </rPh>
    <rPh sb="32" eb="35">
      <t>リヨウシャ</t>
    </rPh>
    <rPh sb="38" eb="39">
      <t>ツカ</t>
    </rPh>
    <rPh sb="43" eb="45">
      <t>チイキ</t>
    </rPh>
    <rPh sb="46" eb="48">
      <t>ミッチャク</t>
    </rPh>
    <rPh sb="50" eb="52">
      <t>テツドウ</t>
    </rPh>
    <phoneticPr fontId="1"/>
  </si>
  <si>
    <t>枇杷島</t>
    <rPh sb="0" eb="3">
      <t>ビワジマ</t>
    </rPh>
    <phoneticPr fontId="1"/>
  </si>
  <si>
    <t>安全柵はあおなみ線、地下鉄でも見られます。新幹線ぐらいは設置すべきです。在来線に駅員がいないので危険です。駅員の配置をして下さい。</t>
    <rPh sb="0" eb="2">
      <t>アンゼン</t>
    </rPh>
    <rPh sb="2" eb="3">
      <t>サク</t>
    </rPh>
    <rPh sb="8" eb="9">
      <t>セン</t>
    </rPh>
    <rPh sb="10" eb="13">
      <t>チカテツ</t>
    </rPh>
    <rPh sb="15" eb="16">
      <t>ミ</t>
    </rPh>
    <rPh sb="21" eb="24">
      <t>シンカンセン</t>
    </rPh>
    <rPh sb="28" eb="30">
      <t>セッチ</t>
    </rPh>
    <rPh sb="36" eb="38">
      <t>ザイライ</t>
    </rPh>
    <rPh sb="38" eb="39">
      <t>セン</t>
    </rPh>
    <rPh sb="40" eb="42">
      <t>エキイン</t>
    </rPh>
    <rPh sb="48" eb="50">
      <t>キケン</t>
    </rPh>
    <rPh sb="53" eb="55">
      <t>エキイン</t>
    </rPh>
    <rPh sb="56" eb="58">
      <t>ハイチ</t>
    </rPh>
    <rPh sb="61" eb="62">
      <t>クダ</t>
    </rPh>
    <phoneticPr fontId="1"/>
  </si>
  <si>
    <t>新幹線の運賃が高すぎる。儲かっているので値下げを。紀勢線に行ったら2時間も列車がない。在来線、ローカル線をもっと充実させるべきである。</t>
    <rPh sb="0" eb="3">
      <t>シンカンセン</t>
    </rPh>
    <rPh sb="4" eb="6">
      <t>ウンチン</t>
    </rPh>
    <rPh sb="7" eb="8">
      <t>タカ</t>
    </rPh>
    <rPh sb="12" eb="13">
      <t>モウ</t>
    </rPh>
    <rPh sb="20" eb="22">
      <t>ネサ</t>
    </rPh>
    <rPh sb="25" eb="28">
      <t>キセイセン</t>
    </rPh>
    <rPh sb="29" eb="30">
      <t>イ</t>
    </rPh>
    <rPh sb="34" eb="36">
      <t>ジカン</t>
    </rPh>
    <rPh sb="37" eb="39">
      <t>レッシャ</t>
    </rPh>
    <rPh sb="43" eb="46">
      <t>ザイライセン</t>
    </rPh>
    <rPh sb="51" eb="52">
      <t>セン</t>
    </rPh>
    <rPh sb="56" eb="58">
      <t>ジュウジツ</t>
    </rPh>
    <phoneticPr fontId="1"/>
  </si>
  <si>
    <t>東海道線の駅の窓口が時間帯で閉鎖される。指定や長距離きっぷが買えない。</t>
    <rPh sb="0" eb="4">
      <t>トウカイドウセン</t>
    </rPh>
    <rPh sb="5" eb="6">
      <t>エキ</t>
    </rPh>
    <rPh sb="7" eb="9">
      <t>マドグチ</t>
    </rPh>
    <rPh sb="10" eb="13">
      <t>ジカンタイ</t>
    </rPh>
    <rPh sb="14" eb="16">
      <t>ヘイサ</t>
    </rPh>
    <rPh sb="20" eb="22">
      <t>シテイ</t>
    </rPh>
    <rPh sb="23" eb="26">
      <t>チョウキョリ</t>
    </rPh>
    <rPh sb="30" eb="31">
      <t>カ</t>
    </rPh>
    <phoneticPr fontId="1"/>
  </si>
  <si>
    <t>清洲</t>
    <rPh sb="0" eb="2">
      <t>キヨス</t>
    </rPh>
    <phoneticPr fontId="1"/>
  </si>
  <si>
    <t>87</t>
  </si>
  <si>
    <t>私は４０年間私鉄に勤務していましたが、パスが切れてからＪＲを利用してます。ＪＲ駅まで徒歩４０分、私鉄駅まで１０分でもＪＲの方が快適、低料金、施設も充実してますのでもっぱらＪＲです。息子二人も鉄チャン（乗り鉄）です。お盆に３人で、高千穂、湧水公園、天の岩戸、竹田城址を２泊３日の旅しました。</t>
    <rPh sb="0" eb="1">
      <t>ワタシ</t>
    </rPh>
    <rPh sb="4" eb="6">
      <t>ネンカン</t>
    </rPh>
    <rPh sb="6" eb="8">
      <t>シテツ</t>
    </rPh>
    <rPh sb="9" eb="11">
      <t>キンム</t>
    </rPh>
    <rPh sb="22" eb="23">
      <t>キ</t>
    </rPh>
    <rPh sb="30" eb="32">
      <t>リヨウ</t>
    </rPh>
    <rPh sb="39" eb="40">
      <t>エキ</t>
    </rPh>
    <rPh sb="42" eb="44">
      <t>トホ</t>
    </rPh>
    <rPh sb="46" eb="47">
      <t>フン</t>
    </rPh>
    <rPh sb="48" eb="51">
      <t>シテツエキ</t>
    </rPh>
    <rPh sb="55" eb="56">
      <t>フン</t>
    </rPh>
    <rPh sb="61" eb="62">
      <t>ホウ</t>
    </rPh>
    <rPh sb="63" eb="65">
      <t>カイテキ</t>
    </rPh>
    <rPh sb="66" eb="69">
      <t>テイリョウキン</t>
    </rPh>
    <rPh sb="70" eb="72">
      <t>シセツ</t>
    </rPh>
    <rPh sb="73" eb="75">
      <t>ジュウジツ</t>
    </rPh>
    <rPh sb="90" eb="92">
      <t>ムスコ</t>
    </rPh>
    <rPh sb="92" eb="94">
      <t>フタリ</t>
    </rPh>
    <rPh sb="95" eb="96">
      <t>テツ</t>
    </rPh>
    <rPh sb="100" eb="101">
      <t>ノ</t>
    </rPh>
    <rPh sb="102" eb="103">
      <t>テツ</t>
    </rPh>
    <rPh sb="108" eb="109">
      <t>ボン</t>
    </rPh>
    <rPh sb="111" eb="112">
      <t>ニン</t>
    </rPh>
    <rPh sb="114" eb="117">
      <t>タカチホ</t>
    </rPh>
    <rPh sb="118" eb="120">
      <t>ユウスイ</t>
    </rPh>
    <rPh sb="120" eb="122">
      <t>コウエン</t>
    </rPh>
    <rPh sb="123" eb="124">
      <t>アマ</t>
    </rPh>
    <rPh sb="125" eb="127">
      <t>イワト</t>
    </rPh>
    <rPh sb="128" eb="130">
      <t>タケダ</t>
    </rPh>
    <rPh sb="130" eb="132">
      <t>ジョウシ</t>
    </rPh>
    <rPh sb="134" eb="135">
      <t>ハク</t>
    </rPh>
    <rPh sb="136" eb="137">
      <t>カ</t>
    </rPh>
    <rPh sb="138" eb="139">
      <t>タビ</t>
    </rPh>
    <phoneticPr fontId="1"/>
  </si>
  <si>
    <t>稲沢</t>
    <rPh sb="0" eb="2">
      <t>イナザワ</t>
    </rPh>
    <phoneticPr fontId="1"/>
  </si>
  <si>
    <t>77</t>
  </si>
  <si>
    <t>大垣に行くにも一宮、岐阜で乗り換えが必要。まったく不便である。</t>
    <rPh sb="0" eb="2">
      <t>オオガキ</t>
    </rPh>
    <rPh sb="3" eb="4">
      <t>ユ</t>
    </rPh>
    <rPh sb="7" eb="9">
      <t>イチノミヤ</t>
    </rPh>
    <rPh sb="10" eb="12">
      <t>ギフ</t>
    </rPh>
    <rPh sb="13" eb="14">
      <t>ノ</t>
    </rPh>
    <rPh sb="15" eb="16">
      <t>カ</t>
    </rPh>
    <rPh sb="18" eb="20">
      <t>ヒツヨウ</t>
    </rPh>
    <rPh sb="25" eb="27">
      <t>フベン</t>
    </rPh>
    <phoneticPr fontId="1"/>
  </si>
  <si>
    <t>ジパングに入会しましたがひかりのみのぞみも乗れるようにしてもらいたい。</t>
    <rPh sb="5" eb="7">
      <t>ニュウカイ</t>
    </rPh>
    <rPh sb="21" eb="22">
      <t>ノ</t>
    </rPh>
    <phoneticPr fontId="1"/>
  </si>
  <si>
    <t>自分の身は自分で守るのが基本です。携帯メール、酔っ払いが主ではないか。</t>
    <rPh sb="0" eb="2">
      <t>ジブン</t>
    </rPh>
    <rPh sb="3" eb="4">
      <t>ミ</t>
    </rPh>
    <rPh sb="5" eb="7">
      <t>ジブン</t>
    </rPh>
    <rPh sb="8" eb="9">
      <t>マモ</t>
    </rPh>
    <rPh sb="12" eb="14">
      <t>キホン</t>
    </rPh>
    <rPh sb="17" eb="19">
      <t>ケイタイ</t>
    </rPh>
    <rPh sb="23" eb="24">
      <t>ヨ</t>
    </rPh>
    <rPh sb="25" eb="26">
      <t>パラ</t>
    </rPh>
    <rPh sb="28" eb="29">
      <t>オモ</t>
    </rPh>
    <phoneticPr fontId="1"/>
  </si>
  <si>
    <t>車両数は4両と6両を増結して混雑緩和してほしい。無人化は大いに促進し人件費圧縮し運賃値下げへ。リニアは国の将来を展望した構想で積極的に促進して下さい。</t>
    <rPh sb="0" eb="2">
      <t>シャリョウ</t>
    </rPh>
    <rPh sb="2" eb="3">
      <t>スウ</t>
    </rPh>
    <rPh sb="5" eb="6">
      <t>リョウ</t>
    </rPh>
    <rPh sb="8" eb="9">
      <t>リョウ</t>
    </rPh>
    <rPh sb="10" eb="12">
      <t>ゾウケツ</t>
    </rPh>
    <rPh sb="14" eb="16">
      <t>コンザツ</t>
    </rPh>
    <rPh sb="16" eb="18">
      <t>カンワ</t>
    </rPh>
    <rPh sb="24" eb="27">
      <t>ムジンカ</t>
    </rPh>
    <rPh sb="28" eb="29">
      <t>オオ</t>
    </rPh>
    <rPh sb="31" eb="33">
      <t>ソクシン</t>
    </rPh>
    <rPh sb="34" eb="37">
      <t>ジンケンヒ</t>
    </rPh>
    <rPh sb="37" eb="39">
      <t>アッシュク</t>
    </rPh>
    <rPh sb="40" eb="42">
      <t>ウンチン</t>
    </rPh>
    <rPh sb="42" eb="44">
      <t>ネサ</t>
    </rPh>
    <rPh sb="51" eb="52">
      <t>クニ</t>
    </rPh>
    <rPh sb="53" eb="55">
      <t>ショウライ</t>
    </rPh>
    <rPh sb="56" eb="58">
      <t>テンボウ</t>
    </rPh>
    <rPh sb="60" eb="62">
      <t>コウソウ</t>
    </rPh>
    <rPh sb="63" eb="66">
      <t>セッキョクテキ</t>
    </rPh>
    <rPh sb="67" eb="69">
      <t>ソクシン</t>
    </rPh>
    <rPh sb="71" eb="72">
      <t>クダ</t>
    </rPh>
    <phoneticPr fontId="1"/>
  </si>
  <si>
    <t>新幹線の自由席車両の増加を期待します。過密ダイヤ（事故の誘発要因）とならぬよう私鉄との過剰な競争は回避の事。ひかり号の増発を望む。のぞみ優先は時間競争の産物ではないか。</t>
    <rPh sb="0" eb="3">
      <t>シンカンセン</t>
    </rPh>
    <rPh sb="4" eb="7">
      <t>ジユウセキ</t>
    </rPh>
    <rPh sb="7" eb="9">
      <t>シャリョウ</t>
    </rPh>
    <rPh sb="10" eb="12">
      <t>ゾウカ</t>
    </rPh>
    <rPh sb="13" eb="15">
      <t>キタイ</t>
    </rPh>
    <rPh sb="19" eb="21">
      <t>カミツ</t>
    </rPh>
    <rPh sb="25" eb="27">
      <t>ジコ</t>
    </rPh>
    <rPh sb="28" eb="30">
      <t>ユウハツ</t>
    </rPh>
    <rPh sb="30" eb="32">
      <t>ヨウイン</t>
    </rPh>
    <rPh sb="39" eb="41">
      <t>シテツ</t>
    </rPh>
    <rPh sb="43" eb="45">
      <t>カジョウ</t>
    </rPh>
    <rPh sb="46" eb="48">
      <t>キョウソウ</t>
    </rPh>
    <rPh sb="49" eb="51">
      <t>カイヒ</t>
    </rPh>
    <rPh sb="52" eb="53">
      <t>コト</t>
    </rPh>
    <rPh sb="57" eb="58">
      <t>ゴウ</t>
    </rPh>
    <rPh sb="59" eb="61">
      <t>ゾウハツ</t>
    </rPh>
    <rPh sb="62" eb="63">
      <t>ノゾ</t>
    </rPh>
    <rPh sb="68" eb="70">
      <t>ユウセン</t>
    </rPh>
    <rPh sb="71" eb="73">
      <t>ジカン</t>
    </rPh>
    <rPh sb="73" eb="75">
      <t>キョウソウ</t>
    </rPh>
    <rPh sb="76" eb="78">
      <t>サンブツ</t>
    </rPh>
    <phoneticPr fontId="1"/>
  </si>
  <si>
    <t>目の不自由な知人がホームから落ちたのでホームに柵を設けてほしい。</t>
    <rPh sb="0" eb="1">
      <t>メ</t>
    </rPh>
    <rPh sb="2" eb="5">
      <t>フジユウ</t>
    </rPh>
    <rPh sb="6" eb="8">
      <t>チジン</t>
    </rPh>
    <rPh sb="14" eb="15">
      <t>オ</t>
    </rPh>
    <rPh sb="23" eb="24">
      <t>サク</t>
    </rPh>
    <rPh sb="25" eb="26">
      <t>モウ</t>
    </rPh>
    <phoneticPr fontId="1"/>
  </si>
  <si>
    <t>運賃料金が高い。ホームに柵を。終電がもう1本遅い時間まであるといい。</t>
    <rPh sb="0" eb="2">
      <t>ウンチン</t>
    </rPh>
    <rPh sb="2" eb="4">
      <t>リョウキン</t>
    </rPh>
    <rPh sb="5" eb="6">
      <t>タカ</t>
    </rPh>
    <rPh sb="12" eb="13">
      <t>サク</t>
    </rPh>
    <rPh sb="15" eb="17">
      <t>シュウデン</t>
    </rPh>
    <rPh sb="21" eb="22">
      <t>ポン</t>
    </rPh>
    <rPh sb="22" eb="23">
      <t>オソ</t>
    </rPh>
    <rPh sb="24" eb="26">
      <t>ジカン</t>
    </rPh>
    <phoneticPr fontId="1"/>
  </si>
  <si>
    <t>稲沢駅に快速電車を止める回数を増やしてほしい。</t>
    <rPh sb="0" eb="2">
      <t>イナザワ</t>
    </rPh>
    <rPh sb="2" eb="3">
      <t>エキ</t>
    </rPh>
    <rPh sb="4" eb="6">
      <t>カイソク</t>
    </rPh>
    <rPh sb="6" eb="8">
      <t>デンシャ</t>
    </rPh>
    <rPh sb="9" eb="10">
      <t>ト</t>
    </rPh>
    <rPh sb="12" eb="14">
      <t>カイスウ</t>
    </rPh>
    <rPh sb="15" eb="16">
      <t>フ</t>
    </rPh>
    <phoneticPr fontId="1"/>
  </si>
  <si>
    <t>目の不自由な人のことを考えるとホームドアを設置するしかないと思います。</t>
    <rPh sb="0" eb="1">
      <t>メ</t>
    </rPh>
    <rPh sb="2" eb="5">
      <t>フジユウ</t>
    </rPh>
    <rPh sb="6" eb="7">
      <t>ヒト</t>
    </rPh>
    <rPh sb="11" eb="12">
      <t>カンガ</t>
    </rPh>
    <rPh sb="21" eb="23">
      <t>セッチ</t>
    </rPh>
    <rPh sb="30" eb="31">
      <t>オモ</t>
    </rPh>
    <phoneticPr fontId="1"/>
  </si>
  <si>
    <t>ＪＲ貨物の運転が荒く、激しい悲鳴のようなブレーキ音を聞かされ大変不愉快です。一部の人だけですがレベルが低すぎます。車輪やレールも傷みます。地域住民への配慮があってしかるべきだと思います。</t>
    <rPh sb="2" eb="4">
      <t>カモツ</t>
    </rPh>
    <rPh sb="5" eb="7">
      <t>ウンテン</t>
    </rPh>
    <rPh sb="8" eb="9">
      <t>アラ</t>
    </rPh>
    <rPh sb="11" eb="12">
      <t>ハゲ</t>
    </rPh>
    <rPh sb="14" eb="16">
      <t>ヒメイ</t>
    </rPh>
    <rPh sb="24" eb="25">
      <t>オン</t>
    </rPh>
    <rPh sb="26" eb="27">
      <t>キ</t>
    </rPh>
    <rPh sb="30" eb="32">
      <t>タイヘン</t>
    </rPh>
    <rPh sb="32" eb="35">
      <t>フユカイ</t>
    </rPh>
    <rPh sb="38" eb="40">
      <t>イチブ</t>
    </rPh>
    <rPh sb="41" eb="42">
      <t>ヒト</t>
    </rPh>
    <rPh sb="51" eb="52">
      <t>ヒク</t>
    </rPh>
    <rPh sb="57" eb="59">
      <t>シャリン</t>
    </rPh>
    <rPh sb="64" eb="65">
      <t>イタ</t>
    </rPh>
    <rPh sb="69" eb="71">
      <t>チイキ</t>
    </rPh>
    <rPh sb="71" eb="73">
      <t>ジュウミン</t>
    </rPh>
    <rPh sb="75" eb="77">
      <t>ハイリョ</t>
    </rPh>
    <rPh sb="88" eb="89">
      <t>オモ</t>
    </rPh>
    <phoneticPr fontId="1"/>
  </si>
  <si>
    <t>接客業</t>
    <rPh sb="0" eb="3">
      <t>セッキャクギョウ</t>
    </rPh>
    <phoneticPr fontId="1"/>
  </si>
  <si>
    <t>名古屋駅で待つ電車の時刻の掲示以外に車両数の掲示もしてほしい。（何両かわからないとどの辺に乗れるのかわからない）</t>
    <rPh sb="0" eb="4">
      <t>ナゴヤエキ</t>
    </rPh>
    <rPh sb="5" eb="6">
      <t>マ</t>
    </rPh>
    <rPh sb="7" eb="9">
      <t>デンシャ</t>
    </rPh>
    <rPh sb="10" eb="12">
      <t>ジコク</t>
    </rPh>
    <rPh sb="13" eb="15">
      <t>ケイジ</t>
    </rPh>
    <rPh sb="15" eb="17">
      <t>イガイ</t>
    </rPh>
    <rPh sb="18" eb="20">
      <t>シャリョウ</t>
    </rPh>
    <rPh sb="20" eb="21">
      <t>スウ</t>
    </rPh>
    <rPh sb="22" eb="24">
      <t>ケイジ</t>
    </rPh>
    <rPh sb="32" eb="34">
      <t>ナンリョウ</t>
    </rPh>
    <rPh sb="43" eb="44">
      <t>ヘン</t>
    </rPh>
    <rPh sb="45" eb="46">
      <t>ノ</t>
    </rPh>
    <phoneticPr fontId="1"/>
  </si>
  <si>
    <t>稲沢駅　改札口まで行くのに、階段の形状がとても疲れる。東西エレベーターが一機づつしかない。小さくて、ストレッチャーなど入るとは思えない。</t>
    <rPh sb="0" eb="2">
      <t>イナザワ</t>
    </rPh>
    <rPh sb="2" eb="3">
      <t>エキ</t>
    </rPh>
    <rPh sb="4" eb="7">
      <t>カイサツグチ</t>
    </rPh>
    <rPh sb="9" eb="10">
      <t>イ</t>
    </rPh>
    <rPh sb="14" eb="16">
      <t>カイダン</t>
    </rPh>
    <rPh sb="17" eb="19">
      <t>ケイジョウ</t>
    </rPh>
    <rPh sb="23" eb="24">
      <t>ツカ</t>
    </rPh>
    <rPh sb="27" eb="29">
      <t>トウザイ</t>
    </rPh>
    <rPh sb="36" eb="38">
      <t>イッキ</t>
    </rPh>
    <rPh sb="45" eb="46">
      <t>チイ</t>
    </rPh>
    <rPh sb="59" eb="60">
      <t>ハイ</t>
    </rPh>
    <rPh sb="63" eb="64">
      <t>オモ</t>
    </rPh>
    <phoneticPr fontId="1"/>
  </si>
  <si>
    <t>東海地区の運賃が東京より高い。</t>
    <rPh sb="0" eb="2">
      <t>トウカイ</t>
    </rPh>
    <rPh sb="2" eb="4">
      <t>チク</t>
    </rPh>
    <rPh sb="5" eb="7">
      <t>ウンチン</t>
    </rPh>
    <rPh sb="8" eb="10">
      <t>トウキョウ</t>
    </rPh>
    <rPh sb="12" eb="13">
      <t>タカ</t>
    </rPh>
    <phoneticPr fontId="1"/>
  </si>
  <si>
    <t>ＪＲ稲沢駅では、ほぼ普通の電車しかとまらない。また、朝と夜、特に電車を待つ時間が長い。</t>
    <rPh sb="2" eb="4">
      <t>イナザワ</t>
    </rPh>
    <rPh sb="4" eb="5">
      <t>エキ</t>
    </rPh>
    <rPh sb="10" eb="12">
      <t>フツウ</t>
    </rPh>
    <rPh sb="13" eb="15">
      <t>デンシャ</t>
    </rPh>
    <rPh sb="26" eb="27">
      <t>アサ</t>
    </rPh>
    <rPh sb="28" eb="29">
      <t>ヨル</t>
    </rPh>
    <rPh sb="30" eb="31">
      <t>トク</t>
    </rPh>
    <rPh sb="32" eb="34">
      <t>デンシャ</t>
    </rPh>
    <rPh sb="35" eb="36">
      <t>マ</t>
    </rPh>
    <rPh sb="37" eb="39">
      <t>ジカン</t>
    </rPh>
    <rPh sb="40" eb="41">
      <t>ナガ</t>
    </rPh>
    <phoneticPr fontId="1"/>
  </si>
  <si>
    <t>34</t>
  </si>
  <si>
    <t>ホームに駅員さんを配置するだけでも事故は減るように思います。</t>
    <rPh sb="4" eb="6">
      <t>エキイン</t>
    </rPh>
    <rPh sb="9" eb="11">
      <t>ハイチ</t>
    </rPh>
    <rPh sb="17" eb="19">
      <t>ジコ</t>
    </rPh>
    <rPh sb="20" eb="21">
      <t>ヘ</t>
    </rPh>
    <rPh sb="25" eb="26">
      <t>オモ</t>
    </rPh>
    <phoneticPr fontId="1"/>
  </si>
  <si>
    <t>稲沢駅は利用者の増えてきたので、もっと本数を増やしてほしい。新快速や快速も停まるようにして欲しい。また、北口等を作って、改札も増やして欲しい。北側に住宅やお店が多いので、あると便利だと思う。また、夜に貨物の音や警笛の音がひびくので防音壁のようなものを設置してほしい。</t>
    <rPh sb="0" eb="2">
      <t>イナザワ</t>
    </rPh>
    <rPh sb="2" eb="3">
      <t>エキ</t>
    </rPh>
    <rPh sb="4" eb="7">
      <t>リヨウシャ</t>
    </rPh>
    <rPh sb="8" eb="9">
      <t>フ</t>
    </rPh>
    <rPh sb="19" eb="21">
      <t>ホンスウ</t>
    </rPh>
    <rPh sb="22" eb="23">
      <t>フ</t>
    </rPh>
    <rPh sb="30" eb="33">
      <t>シンカイソク</t>
    </rPh>
    <rPh sb="34" eb="36">
      <t>カイソク</t>
    </rPh>
    <rPh sb="37" eb="38">
      <t>ト</t>
    </rPh>
    <rPh sb="45" eb="46">
      <t>ホ</t>
    </rPh>
    <rPh sb="52" eb="54">
      <t>キタグチ</t>
    </rPh>
    <rPh sb="54" eb="55">
      <t>ナド</t>
    </rPh>
    <rPh sb="56" eb="57">
      <t>ツク</t>
    </rPh>
    <rPh sb="60" eb="62">
      <t>カイサツ</t>
    </rPh>
    <rPh sb="63" eb="64">
      <t>フ</t>
    </rPh>
    <rPh sb="67" eb="68">
      <t>ホ</t>
    </rPh>
    <rPh sb="71" eb="73">
      <t>キタガワ</t>
    </rPh>
    <rPh sb="74" eb="76">
      <t>ジュウタク</t>
    </rPh>
    <rPh sb="78" eb="79">
      <t>ミセ</t>
    </rPh>
    <rPh sb="80" eb="81">
      <t>オオ</t>
    </rPh>
    <rPh sb="88" eb="90">
      <t>ベンリ</t>
    </rPh>
    <rPh sb="92" eb="93">
      <t>オモ</t>
    </rPh>
    <rPh sb="98" eb="99">
      <t>ヨル</t>
    </rPh>
    <rPh sb="100" eb="102">
      <t>カモツ</t>
    </rPh>
    <rPh sb="103" eb="104">
      <t>オト</t>
    </rPh>
    <rPh sb="105" eb="107">
      <t>ケイテキ</t>
    </rPh>
    <rPh sb="108" eb="109">
      <t>オト</t>
    </rPh>
    <rPh sb="115" eb="118">
      <t>ボウオンヘキ</t>
    </rPh>
    <rPh sb="125" eb="127">
      <t>セッチ</t>
    </rPh>
    <phoneticPr fontId="1"/>
  </si>
  <si>
    <t>ＪＲ稲沢と名鉄国府宮は離れているので、ふりかえ輸送の場合、次の一宮まで、ＯＫにしてほしい。</t>
    <rPh sb="2" eb="4">
      <t>イナザワ</t>
    </rPh>
    <rPh sb="5" eb="7">
      <t>メイテツ</t>
    </rPh>
    <rPh sb="7" eb="10">
      <t>コウノミヤ</t>
    </rPh>
    <rPh sb="11" eb="12">
      <t>ハナ</t>
    </rPh>
    <rPh sb="23" eb="25">
      <t>ユソウ</t>
    </rPh>
    <rPh sb="26" eb="28">
      <t>バアイ</t>
    </rPh>
    <rPh sb="29" eb="30">
      <t>ツギ</t>
    </rPh>
    <rPh sb="31" eb="33">
      <t>イチノミヤ</t>
    </rPh>
    <phoneticPr fontId="1"/>
  </si>
  <si>
    <t>満員電車から降りる時に、出口で押され転びケガをした。くつもホームに落ちて、拾ってもらうのにすごく時間がかかった!!</t>
    <rPh sb="0" eb="2">
      <t>マンイン</t>
    </rPh>
    <rPh sb="2" eb="4">
      <t>デンシャ</t>
    </rPh>
    <rPh sb="6" eb="7">
      <t>オ</t>
    </rPh>
    <rPh sb="9" eb="10">
      <t>トキ</t>
    </rPh>
    <rPh sb="12" eb="14">
      <t>デグチ</t>
    </rPh>
    <rPh sb="15" eb="16">
      <t>オ</t>
    </rPh>
    <rPh sb="18" eb="19">
      <t>コロ</t>
    </rPh>
    <rPh sb="33" eb="34">
      <t>オ</t>
    </rPh>
    <rPh sb="37" eb="38">
      <t>ヒロ</t>
    </rPh>
    <rPh sb="48" eb="50">
      <t>ジカン</t>
    </rPh>
    <phoneticPr fontId="1"/>
  </si>
  <si>
    <t>朝は駅員がホームにいても良いのでは？　通過する電車が汽笛を鳴らすだけで、利用客の安全が守られていない。とにかく駅員の対応が悪すぎる。あいさつも出来ない人ばかり。</t>
    <rPh sb="0" eb="1">
      <t>アサ</t>
    </rPh>
    <rPh sb="2" eb="4">
      <t>エキイン</t>
    </rPh>
    <rPh sb="12" eb="13">
      <t>ヨ</t>
    </rPh>
    <rPh sb="19" eb="21">
      <t>ツウカ</t>
    </rPh>
    <rPh sb="23" eb="25">
      <t>デンシャ</t>
    </rPh>
    <rPh sb="26" eb="28">
      <t>キテキ</t>
    </rPh>
    <rPh sb="29" eb="30">
      <t>ナ</t>
    </rPh>
    <rPh sb="36" eb="39">
      <t>リヨウキャク</t>
    </rPh>
    <rPh sb="40" eb="42">
      <t>アンゼン</t>
    </rPh>
    <rPh sb="43" eb="44">
      <t>マモ</t>
    </rPh>
    <rPh sb="55" eb="57">
      <t>エキイン</t>
    </rPh>
    <rPh sb="58" eb="60">
      <t>タイオウ</t>
    </rPh>
    <rPh sb="61" eb="62">
      <t>ワル</t>
    </rPh>
    <rPh sb="71" eb="73">
      <t>デキ</t>
    </rPh>
    <rPh sb="75" eb="76">
      <t>ヒト</t>
    </rPh>
    <phoneticPr fontId="1"/>
  </si>
  <si>
    <t>夕方のラッシュ時のホームは人であふれていて、電車と接触するのでは？といつも危険を感じているので、至急改善を願います。</t>
    <rPh sb="0" eb="2">
      <t>ユウガタ</t>
    </rPh>
    <rPh sb="7" eb="8">
      <t>ジ</t>
    </rPh>
    <rPh sb="13" eb="14">
      <t>ヒト</t>
    </rPh>
    <rPh sb="22" eb="24">
      <t>デンシャ</t>
    </rPh>
    <rPh sb="25" eb="27">
      <t>セッショク</t>
    </rPh>
    <rPh sb="37" eb="39">
      <t>キケン</t>
    </rPh>
    <rPh sb="40" eb="41">
      <t>カン</t>
    </rPh>
    <rPh sb="48" eb="50">
      <t>シキュウ</t>
    </rPh>
    <rPh sb="50" eb="52">
      <t>カイゼン</t>
    </rPh>
    <rPh sb="53" eb="54">
      <t>ネガ</t>
    </rPh>
    <phoneticPr fontId="1"/>
  </si>
  <si>
    <t>尾張一宮</t>
    <rPh sb="0" eb="2">
      <t>オワリ</t>
    </rPh>
    <rPh sb="2" eb="4">
      <t>イチノミヤ</t>
    </rPh>
    <phoneticPr fontId="1"/>
  </si>
  <si>
    <t>駅員さんをホームに置いて下さい。</t>
    <rPh sb="0" eb="2">
      <t>エキイン</t>
    </rPh>
    <rPh sb="9" eb="10">
      <t>オ</t>
    </rPh>
    <rPh sb="12" eb="13">
      <t>クダ</t>
    </rPh>
    <phoneticPr fontId="1"/>
  </si>
  <si>
    <t>エレベーターの場所がわかりにくい。名古屋駅は特にわかりづらい。足に障害がある人は本当に困る。エスカレーターも下りがないのでとても困った。</t>
    <rPh sb="7" eb="9">
      <t>バショ</t>
    </rPh>
    <rPh sb="17" eb="21">
      <t>ナゴヤエキ</t>
    </rPh>
    <rPh sb="22" eb="23">
      <t>トク</t>
    </rPh>
    <rPh sb="31" eb="32">
      <t>アシ</t>
    </rPh>
    <rPh sb="33" eb="35">
      <t>ショウガイ</t>
    </rPh>
    <rPh sb="38" eb="39">
      <t>ヒト</t>
    </rPh>
    <rPh sb="40" eb="42">
      <t>ホントウ</t>
    </rPh>
    <rPh sb="43" eb="44">
      <t>コマ</t>
    </rPh>
    <rPh sb="54" eb="55">
      <t>クダ</t>
    </rPh>
    <rPh sb="64" eb="65">
      <t>コマ</t>
    </rPh>
    <phoneticPr fontId="1"/>
  </si>
  <si>
    <t>もう新幹線はいらないと思う。在来線の本数が少なくなって不便になった。田舎に帰省すると電車がなくて我が家にたどり着けないくらいです。</t>
    <rPh sb="2" eb="5">
      <t>シンカンセン</t>
    </rPh>
    <rPh sb="11" eb="12">
      <t>オモ</t>
    </rPh>
    <rPh sb="14" eb="17">
      <t>ザイライセン</t>
    </rPh>
    <rPh sb="18" eb="20">
      <t>ホンスウ</t>
    </rPh>
    <rPh sb="21" eb="22">
      <t>スク</t>
    </rPh>
    <rPh sb="27" eb="29">
      <t>フベン</t>
    </rPh>
    <rPh sb="34" eb="36">
      <t>イナカ</t>
    </rPh>
    <rPh sb="37" eb="39">
      <t>キセイ</t>
    </rPh>
    <rPh sb="42" eb="44">
      <t>デンシャ</t>
    </rPh>
    <rPh sb="48" eb="49">
      <t>ワ</t>
    </rPh>
    <rPh sb="50" eb="51">
      <t>ヤ</t>
    </rPh>
    <rPh sb="55" eb="56">
      <t>ツ</t>
    </rPh>
    <phoneticPr fontId="1"/>
  </si>
  <si>
    <t>乗客に遠慮せず見て見ないふりをせず悪い態度の人には毅然たる態度で注意して下さい。</t>
    <rPh sb="0" eb="2">
      <t>ジョウキャク</t>
    </rPh>
    <rPh sb="3" eb="5">
      <t>エンリョ</t>
    </rPh>
    <rPh sb="7" eb="8">
      <t>ミ</t>
    </rPh>
    <rPh sb="9" eb="10">
      <t>ミ</t>
    </rPh>
    <rPh sb="17" eb="18">
      <t>ワル</t>
    </rPh>
    <rPh sb="19" eb="21">
      <t>タイド</t>
    </rPh>
    <rPh sb="22" eb="23">
      <t>ヒト</t>
    </rPh>
    <rPh sb="25" eb="27">
      <t>キゼン</t>
    </rPh>
    <rPh sb="29" eb="31">
      <t>タイド</t>
    </rPh>
    <rPh sb="32" eb="34">
      <t>チュウイ</t>
    </rPh>
    <rPh sb="36" eb="37">
      <t>クダ</t>
    </rPh>
    <phoneticPr fontId="1"/>
  </si>
  <si>
    <t>78歳です。今年から足を悪くしてつくずく交通の便のことを考えるようになりました。日々のご努力、お気遣いに感謝します。降りるエスカレーターが無く不便を感じる。</t>
    <rPh sb="2" eb="3">
      <t>サイ</t>
    </rPh>
    <rPh sb="6" eb="8">
      <t>コトシ</t>
    </rPh>
    <rPh sb="10" eb="11">
      <t>アシ</t>
    </rPh>
    <rPh sb="12" eb="13">
      <t>ワル</t>
    </rPh>
    <rPh sb="20" eb="22">
      <t>コウツウ</t>
    </rPh>
    <rPh sb="23" eb="24">
      <t>ベン</t>
    </rPh>
    <rPh sb="28" eb="29">
      <t>カンガ</t>
    </rPh>
    <rPh sb="40" eb="42">
      <t>ヒビ</t>
    </rPh>
    <rPh sb="44" eb="46">
      <t>ドリョク</t>
    </rPh>
    <rPh sb="48" eb="50">
      <t>キヅカ</t>
    </rPh>
    <rPh sb="52" eb="54">
      <t>カンシャ</t>
    </rPh>
    <rPh sb="58" eb="59">
      <t>オ</t>
    </rPh>
    <rPh sb="69" eb="70">
      <t>ナ</t>
    </rPh>
    <rPh sb="71" eb="73">
      <t>フベン</t>
    </rPh>
    <rPh sb="74" eb="75">
      <t>カン</t>
    </rPh>
    <phoneticPr fontId="1"/>
  </si>
  <si>
    <t>日本の鉄道誇りを持っています。</t>
    <rPh sb="0" eb="2">
      <t>ニホン</t>
    </rPh>
    <rPh sb="3" eb="5">
      <t>テツドウ</t>
    </rPh>
    <rPh sb="5" eb="6">
      <t>ホコ</t>
    </rPh>
    <rPh sb="8" eb="9">
      <t>モ</t>
    </rPh>
    <phoneticPr fontId="1"/>
  </si>
  <si>
    <t>46</t>
  </si>
  <si>
    <t>木曽川</t>
    <rPh sb="0" eb="3">
      <t>キソガワ</t>
    </rPh>
    <phoneticPr fontId="1"/>
  </si>
  <si>
    <t>ホーム要員を置くべき。</t>
    <rPh sb="3" eb="5">
      <t>ヨウイン</t>
    </rPh>
    <rPh sb="6" eb="7">
      <t>オ</t>
    </rPh>
    <phoneticPr fontId="1"/>
  </si>
  <si>
    <t>リニアにかける金があるならローカル線を充実してほしい。</t>
    <rPh sb="7" eb="8">
      <t>カネ</t>
    </rPh>
    <rPh sb="17" eb="18">
      <t>セン</t>
    </rPh>
    <rPh sb="19" eb="21">
      <t>ジュウジツ</t>
    </rPh>
    <phoneticPr fontId="1"/>
  </si>
  <si>
    <t>新幹線名古屋ー東京往復2万円は高い。格安航空みたいに1万円位にすべき。低所得者は新幹線を利用できない。</t>
    <rPh sb="0" eb="3">
      <t>シンカンセン</t>
    </rPh>
    <rPh sb="3" eb="6">
      <t>ナゴヤ</t>
    </rPh>
    <rPh sb="7" eb="9">
      <t>トウキョウ</t>
    </rPh>
    <rPh sb="9" eb="11">
      <t>オウフク</t>
    </rPh>
    <rPh sb="12" eb="14">
      <t>マンエン</t>
    </rPh>
    <rPh sb="15" eb="16">
      <t>タカ</t>
    </rPh>
    <rPh sb="18" eb="20">
      <t>カクヤス</t>
    </rPh>
    <rPh sb="20" eb="22">
      <t>コウクウ</t>
    </rPh>
    <rPh sb="27" eb="29">
      <t>マンエン</t>
    </rPh>
    <rPh sb="29" eb="30">
      <t>クライ</t>
    </rPh>
    <rPh sb="35" eb="39">
      <t>テイショトクシャ</t>
    </rPh>
    <rPh sb="40" eb="43">
      <t>シンカンセン</t>
    </rPh>
    <rPh sb="44" eb="46">
      <t>リヨウ</t>
    </rPh>
    <phoneticPr fontId="1"/>
  </si>
  <si>
    <t>ホーム無人、快速列車通過時に心配です。</t>
    <rPh sb="3" eb="5">
      <t>ムジン</t>
    </rPh>
    <rPh sb="6" eb="8">
      <t>カイソク</t>
    </rPh>
    <rPh sb="8" eb="10">
      <t>レッシャ</t>
    </rPh>
    <rPh sb="10" eb="12">
      <t>ツウカ</t>
    </rPh>
    <rPh sb="12" eb="13">
      <t>ジ</t>
    </rPh>
    <rPh sb="14" eb="16">
      <t>シンパイ</t>
    </rPh>
    <phoneticPr fontId="1"/>
  </si>
  <si>
    <t>ホームまでのエレベーター。名古屋駅の待合室不足。デパートの中に駅がある。売店ばかりで、そのすきまをぬって目的地に行く感がある。</t>
    <rPh sb="13" eb="17">
      <t>ナゴヤエキ</t>
    </rPh>
    <rPh sb="18" eb="21">
      <t>マチアイシツ</t>
    </rPh>
    <rPh sb="21" eb="23">
      <t>フソク</t>
    </rPh>
    <rPh sb="29" eb="30">
      <t>ナカ</t>
    </rPh>
    <rPh sb="31" eb="32">
      <t>エキ</t>
    </rPh>
    <rPh sb="36" eb="38">
      <t>バイテン</t>
    </rPh>
    <rPh sb="52" eb="55">
      <t>モクテキチ</t>
    </rPh>
    <rPh sb="56" eb="57">
      <t>ユ</t>
    </rPh>
    <rPh sb="58" eb="59">
      <t>カン</t>
    </rPh>
    <phoneticPr fontId="1"/>
  </si>
  <si>
    <t>環境問題から見ても鉄道の果たす役割は重要。リニア、新幹線から全区域での公共交通機関としての役割を果たすべきだ。</t>
    <rPh sb="0" eb="2">
      <t>カンキョウ</t>
    </rPh>
    <rPh sb="2" eb="4">
      <t>モンダイ</t>
    </rPh>
    <rPh sb="6" eb="7">
      <t>ミ</t>
    </rPh>
    <rPh sb="9" eb="11">
      <t>テツドウ</t>
    </rPh>
    <rPh sb="12" eb="13">
      <t>ハ</t>
    </rPh>
    <rPh sb="15" eb="17">
      <t>ヤクワリ</t>
    </rPh>
    <rPh sb="18" eb="20">
      <t>ジュウヨウ</t>
    </rPh>
    <rPh sb="25" eb="28">
      <t>シンカンセン</t>
    </rPh>
    <rPh sb="30" eb="33">
      <t>ゼンクイキ</t>
    </rPh>
    <rPh sb="35" eb="37">
      <t>コウキョウ</t>
    </rPh>
    <rPh sb="37" eb="39">
      <t>コウツウ</t>
    </rPh>
    <rPh sb="39" eb="41">
      <t>キカン</t>
    </rPh>
    <rPh sb="45" eb="47">
      <t>ヤクワリ</t>
    </rPh>
    <rPh sb="48" eb="49">
      <t>ハ</t>
    </rPh>
    <phoneticPr fontId="1"/>
  </si>
  <si>
    <t>岐阜</t>
    <rPh sb="0" eb="2">
      <t>ギフ</t>
    </rPh>
    <phoneticPr fontId="1"/>
  </si>
  <si>
    <t>事故・台風等の場合、乗客に対してあまりにも報告がないし、対応も悪い。いつも先行列車の遅れのせいでいつも同じ報告ばかりです。お客に対して受け身の心をもって欲しい。</t>
    <rPh sb="0" eb="2">
      <t>ジコ</t>
    </rPh>
    <rPh sb="3" eb="5">
      <t>タイフウ</t>
    </rPh>
    <rPh sb="5" eb="6">
      <t>トウ</t>
    </rPh>
    <rPh sb="7" eb="9">
      <t>バアイ</t>
    </rPh>
    <rPh sb="10" eb="12">
      <t>ジョウキャク</t>
    </rPh>
    <rPh sb="13" eb="14">
      <t>タイ</t>
    </rPh>
    <rPh sb="21" eb="23">
      <t>ホウコク</t>
    </rPh>
    <rPh sb="28" eb="30">
      <t>タイオウ</t>
    </rPh>
    <rPh sb="31" eb="32">
      <t>ワル</t>
    </rPh>
    <rPh sb="37" eb="39">
      <t>センコウ</t>
    </rPh>
    <rPh sb="39" eb="41">
      <t>レッシャ</t>
    </rPh>
    <rPh sb="42" eb="43">
      <t>オク</t>
    </rPh>
    <rPh sb="51" eb="52">
      <t>オナ</t>
    </rPh>
    <rPh sb="53" eb="55">
      <t>ホウコク</t>
    </rPh>
    <rPh sb="62" eb="63">
      <t>キャク</t>
    </rPh>
    <rPh sb="64" eb="65">
      <t>タイ</t>
    </rPh>
    <rPh sb="67" eb="68">
      <t>ウ</t>
    </rPh>
    <rPh sb="69" eb="70">
      <t>ミ</t>
    </rPh>
    <rPh sb="71" eb="72">
      <t>ココロ</t>
    </rPh>
    <rPh sb="76" eb="77">
      <t>ホ</t>
    </rPh>
    <phoneticPr fontId="1"/>
  </si>
  <si>
    <t>嘱託員</t>
    <rPh sb="0" eb="3">
      <t>ショクタクイン</t>
    </rPh>
    <phoneticPr fontId="1"/>
  </si>
  <si>
    <t>日常的に転落事故が起きています。早期に転落防止柵の設置を望みます。リニアより現在早期求めてくれるている事を</t>
    <rPh sb="0" eb="3">
      <t>ニチジョウテキ</t>
    </rPh>
    <rPh sb="4" eb="6">
      <t>テンラク</t>
    </rPh>
    <rPh sb="6" eb="8">
      <t>ジコ</t>
    </rPh>
    <rPh sb="9" eb="10">
      <t>オ</t>
    </rPh>
    <rPh sb="16" eb="18">
      <t>ソウキ</t>
    </rPh>
    <rPh sb="19" eb="21">
      <t>テンラク</t>
    </rPh>
    <rPh sb="21" eb="24">
      <t>ボウシサク</t>
    </rPh>
    <rPh sb="25" eb="27">
      <t>セッチ</t>
    </rPh>
    <rPh sb="28" eb="29">
      <t>ノゾ</t>
    </rPh>
    <rPh sb="38" eb="40">
      <t>ゲンザイ</t>
    </rPh>
    <rPh sb="40" eb="42">
      <t>ソウキ</t>
    </rPh>
    <rPh sb="42" eb="43">
      <t>モト</t>
    </rPh>
    <rPh sb="51" eb="52">
      <t>コト</t>
    </rPh>
    <phoneticPr fontId="1"/>
  </si>
  <si>
    <t>車いすでもスムーズにホームから出入りできるシステムにして欲しい。現在はボタンを押して駅員を呼び、それから対応なので時間がかかります。</t>
    <rPh sb="0" eb="1">
      <t>クルマ</t>
    </rPh>
    <rPh sb="15" eb="17">
      <t>デイ</t>
    </rPh>
    <rPh sb="28" eb="29">
      <t>ホ</t>
    </rPh>
    <rPh sb="32" eb="34">
      <t>ゲンザイ</t>
    </rPh>
    <rPh sb="39" eb="40">
      <t>オ</t>
    </rPh>
    <rPh sb="42" eb="44">
      <t>エキイン</t>
    </rPh>
    <rPh sb="45" eb="46">
      <t>ヨ</t>
    </rPh>
    <rPh sb="52" eb="54">
      <t>タイオウ</t>
    </rPh>
    <rPh sb="57" eb="59">
      <t>ジカン</t>
    </rPh>
    <phoneticPr fontId="1"/>
  </si>
  <si>
    <t>安全柵を作る</t>
    <rPh sb="0" eb="3">
      <t>アンゼンサク</t>
    </rPh>
    <rPh sb="4" eb="5">
      <t>ツク</t>
    </rPh>
    <phoneticPr fontId="1"/>
  </si>
  <si>
    <t>向かい合わせのイス（４名すわるもの）は、奥だと出にくいので、なくしてもいいのでは？と思う。</t>
    <rPh sb="0" eb="1">
      <t>ム</t>
    </rPh>
    <rPh sb="3" eb="4">
      <t>ア</t>
    </rPh>
    <rPh sb="11" eb="12">
      <t>メイ</t>
    </rPh>
    <rPh sb="20" eb="21">
      <t>オク</t>
    </rPh>
    <rPh sb="23" eb="24">
      <t>デ</t>
    </rPh>
    <rPh sb="42" eb="43">
      <t>オモ</t>
    </rPh>
    <phoneticPr fontId="1"/>
  </si>
  <si>
    <t>岐阜羽島→名古屋（新幹線）にたまに乗りますが、トイカで乗れるといいなと思います。</t>
    <rPh sb="0" eb="2">
      <t>ギフ</t>
    </rPh>
    <rPh sb="2" eb="4">
      <t>ハジマ</t>
    </rPh>
    <rPh sb="5" eb="8">
      <t>ナゴヤ</t>
    </rPh>
    <rPh sb="9" eb="12">
      <t>シンカンセン</t>
    </rPh>
    <rPh sb="17" eb="18">
      <t>ノ</t>
    </rPh>
    <rPh sb="27" eb="28">
      <t>ノ</t>
    </rPh>
    <rPh sb="35" eb="36">
      <t>オモ</t>
    </rPh>
    <phoneticPr fontId="1"/>
  </si>
  <si>
    <t>全盲の方に対する安全柵を。　休憩場所がすくない。</t>
    <rPh sb="0" eb="2">
      <t>ゼンモウ</t>
    </rPh>
    <rPh sb="3" eb="4">
      <t>カタ</t>
    </rPh>
    <rPh sb="5" eb="6">
      <t>タイ</t>
    </rPh>
    <rPh sb="8" eb="11">
      <t>アンゼンサク</t>
    </rPh>
    <rPh sb="14" eb="16">
      <t>キュウケイ</t>
    </rPh>
    <rPh sb="16" eb="18">
      <t>バショ</t>
    </rPh>
    <phoneticPr fontId="1"/>
  </si>
  <si>
    <t>高いと思います。東海ツアーズなどのプランは、かなり安くできるのだから、通学も安くして下さい。</t>
    <rPh sb="0" eb="1">
      <t>タカ</t>
    </rPh>
    <rPh sb="3" eb="4">
      <t>オモ</t>
    </rPh>
    <rPh sb="8" eb="10">
      <t>トウカイ</t>
    </rPh>
    <rPh sb="25" eb="26">
      <t>ヤス</t>
    </rPh>
    <rPh sb="35" eb="37">
      <t>ツウガク</t>
    </rPh>
    <rPh sb="38" eb="39">
      <t>ヤス</t>
    </rPh>
    <rPh sb="42" eb="43">
      <t>クダ</t>
    </rPh>
    <phoneticPr fontId="1"/>
  </si>
  <si>
    <t>転落防止の柵をもうけるか、駅員さんを増やして下さい</t>
    <rPh sb="0" eb="2">
      <t>テンラク</t>
    </rPh>
    <rPh sb="2" eb="4">
      <t>ボウシ</t>
    </rPh>
    <rPh sb="5" eb="6">
      <t>サク</t>
    </rPh>
    <rPh sb="13" eb="15">
      <t>エキイン</t>
    </rPh>
    <rPh sb="18" eb="19">
      <t>フ</t>
    </rPh>
    <rPh sb="22" eb="23">
      <t>クダ</t>
    </rPh>
    <phoneticPr fontId="1"/>
  </si>
  <si>
    <t>他の（西日本）とのダイヤが連結してないので、できるだけ待ち時間を少なくしてほしい。　米原・大垣を岐阜終点に。</t>
    <rPh sb="0" eb="1">
      <t>タ</t>
    </rPh>
    <rPh sb="3" eb="6">
      <t>ニシニホン</t>
    </rPh>
    <rPh sb="13" eb="15">
      <t>レンケツ</t>
    </rPh>
    <rPh sb="27" eb="28">
      <t>マ</t>
    </rPh>
    <rPh sb="29" eb="31">
      <t>ジカン</t>
    </rPh>
    <rPh sb="32" eb="33">
      <t>スク</t>
    </rPh>
    <rPh sb="42" eb="44">
      <t>マイバラ</t>
    </rPh>
    <rPh sb="45" eb="47">
      <t>オオガキ</t>
    </rPh>
    <rPh sb="48" eb="50">
      <t>ギフ</t>
    </rPh>
    <rPh sb="50" eb="52">
      <t>シュウテン</t>
    </rPh>
    <phoneticPr fontId="1"/>
  </si>
  <si>
    <t>駅員さんがホームで安全確認できる体制になっていますか？おトクな乗車券を増やして下さい。</t>
    <rPh sb="0" eb="2">
      <t>エキイン</t>
    </rPh>
    <rPh sb="9" eb="11">
      <t>アンゼン</t>
    </rPh>
    <rPh sb="11" eb="13">
      <t>カクニン</t>
    </rPh>
    <rPh sb="16" eb="18">
      <t>タイセイ</t>
    </rPh>
    <rPh sb="31" eb="34">
      <t>ジョウシャケン</t>
    </rPh>
    <rPh sb="35" eb="36">
      <t>フ</t>
    </rPh>
    <rPh sb="39" eb="40">
      <t>クダ</t>
    </rPh>
    <phoneticPr fontId="1"/>
  </si>
  <si>
    <t>上りを利用しますが、どの時間帯もすわれない。岐阜駅は特に乗車位置がわかりにくい。</t>
    <rPh sb="0" eb="1">
      <t>ノボ</t>
    </rPh>
    <rPh sb="3" eb="5">
      <t>リヨウ</t>
    </rPh>
    <rPh sb="12" eb="15">
      <t>ジカンタイ</t>
    </rPh>
    <rPh sb="22" eb="24">
      <t>ギフ</t>
    </rPh>
    <rPh sb="24" eb="25">
      <t>エキ</t>
    </rPh>
    <rPh sb="26" eb="27">
      <t>トク</t>
    </rPh>
    <rPh sb="28" eb="30">
      <t>ジョウシャ</t>
    </rPh>
    <rPh sb="30" eb="32">
      <t>イチ</t>
    </rPh>
    <phoneticPr fontId="1"/>
  </si>
  <si>
    <t>車より便利だと思えば利用すると思う。増便、値下げ、駐輪、駐車事情の改善が近道かと。駅間の発展も大事かと。</t>
    <rPh sb="0" eb="1">
      <t>クルマ</t>
    </rPh>
    <rPh sb="3" eb="5">
      <t>ベンリ</t>
    </rPh>
    <rPh sb="7" eb="8">
      <t>オモ</t>
    </rPh>
    <rPh sb="10" eb="12">
      <t>リヨウ</t>
    </rPh>
    <rPh sb="15" eb="16">
      <t>オモ</t>
    </rPh>
    <rPh sb="18" eb="20">
      <t>ゾウビン</t>
    </rPh>
    <rPh sb="21" eb="23">
      <t>ネサ</t>
    </rPh>
    <rPh sb="25" eb="27">
      <t>チュウリン</t>
    </rPh>
    <rPh sb="28" eb="30">
      <t>チュウシャ</t>
    </rPh>
    <rPh sb="30" eb="32">
      <t>ジジョウ</t>
    </rPh>
    <rPh sb="33" eb="35">
      <t>カイゼン</t>
    </rPh>
    <rPh sb="36" eb="38">
      <t>チカミチ</t>
    </rPh>
    <rPh sb="41" eb="42">
      <t>エキ</t>
    </rPh>
    <rPh sb="42" eb="43">
      <t>マ</t>
    </rPh>
    <rPh sb="44" eb="46">
      <t>ハッテン</t>
    </rPh>
    <rPh sb="47" eb="49">
      <t>ダイジ</t>
    </rPh>
    <phoneticPr fontId="1"/>
  </si>
  <si>
    <t>転落事故をなくすためには、防止ドアを設置することが効果的だと思う</t>
    <rPh sb="0" eb="2">
      <t>テンラク</t>
    </rPh>
    <rPh sb="2" eb="4">
      <t>ジコ</t>
    </rPh>
    <rPh sb="13" eb="15">
      <t>ボウシ</t>
    </rPh>
    <rPh sb="18" eb="20">
      <t>セッチ</t>
    </rPh>
    <rPh sb="25" eb="28">
      <t>コウカテキ</t>
    </rPh>
    <rPh sb="30" eb="31">
      <t>オモ</t>
    </rPh>
    <phoneticPr fontId="1"/>
  </si>
  <si>
    <t>新幹線のトイレが狭い。トイレの段差もない方が良いと思います。</t>
    <rPh sb="0" eb="3">
      <t>シンカンセン</t>
    </rPh>
    <rPh sb="8" eb="9">
      <t>セマ</t>
    </rPh>
    <rPh sb="15" eb="17">
      <t>ダンサ</t>
    </rPh>
    <rPh sb="20" eb="21">
      <t>ホウ</t>
    </rPh>
    <rPh sb="22" eb="23">
      <t>ヨ</t>
    </rPh>
    <rPh sb="25" eb="26">
      <t>オモ</t>
    </rPh>
    <phoneticPr fontId="1"/>
  </si>
  <si>
    <t>岐阜駅JRトイレが汚れているときが大いにある。キレイにしてほしい、掃除を念入りに！</t>
    <rPh sb="0" eb="2">
      <t>ギフ</t>
    </rPh>
    <rPh sb="2" eb="3">
      <t>エキ</t>
    </rPh>
    <rPh sb="9" eb="10">
      <t>ヨゴ</t>
    </rPh>
    <rPh sb="17" eb="18">
      <t>オオ</t>
    </rPh>
    <rPh sb="33" eb="35">
      <t>ソウジ</t>
    </rPh>
    <rPh sb="36" eb="38">
      <t>ネンイ</t>
    </rPh>
    <phoneticPr fontId="1"/>
  </si>
  <si>
    <t>新幹線の料金がより安くなれば、もっと利用したいと思います。</t>
    <rPh sb="0" eb="3">
      <t>シンカンセン</t>
    </rPh>
    <rPh sb="4" eb="6">
      <t>リョウキン</t>
    </rPh>
    <rPh sb="9" eb="10">
      <t>ヤス</t>
    </rPh>
    <rPh sb="18" eb="20">
      <t>リヨウ</t>
    </rPh>
    <rPh sb="24" eb="25">
      <t>オモ</t>
    </rPh>
    <phoneticPr fontId="1"/>
  </si>
  <si>
    <t>トイレがきたないので、きれいにしてほしい</t>
    <phoneticPr fontId="1"/>
  </si>
  <si>
    <t>岐阜駅でのトイレを増やしてほしい。汚れている(女子トイレ)</t>
    <rPh sb="0" eb="2">
      <t>ギフ</t>
    </rPh>
    <rPh sb="2" eb="3">
      <t>エキ</t>
    </rPh>
    <rPh sb="9" eb="10">
      <t>フ</t>
    </rPh>
    <rPh sb="17" eb="18">
      <t>ヨゴ</t>
    </rPh>
    <rPh sb="23" eb="25">
      <t>ジョシ</t>
    </rPh>
    <phoneticPr fontId="1"/>
  </si>
  <si>
    <t>トイレを増やしてほしい。</t>
    <rPh sb="4" eb="5">
      <t>フ</t>
    </rPh>
    <phoneticPr fontId="1"/>
  </si>
  <si>
    <t>定期券の割引率(学割)が低い。私鉄より、普通運賃は安いのに定期にすると、高くなる区間もある。率を同じにするとよいかと。</t>
    <rPh sb="0" eb="3">
      <t>テイキケン</t>
    </rPh>
    <rPh sb="4" eb="7">
      <t>ワリビキリツ</t>
    </rPh>
    <rPh sb="8" eb="10">
      <t>ガクワリ</t>
    </rPh>
    <rPh sb="12" eb="13">
      <t>ヒク</t>
    </rPh>
    <rPh sb="15" eb="17">
      <t>シテツ</t>
    </rPh>
    <rPh sb="20" eb="22">
      <t>フツウ</t>
    </rPh>
    <rPh sb="22" eb="24">
      <t>ウンチン</t>
    </rPh>
    <rPh sb="25" eb="26">
      <t>ヤス</t>
    </rPh>
    <rPh sb="29" eb="31">
      <t>テイキ</t>
    </rPh>
    <rPh sb="36" eb="37">
      <t>タカ</t>
    </rPh>
    <rPh sb="40" eb="42">
      <t>クカン</t>
    </rPh>
    <rPh sb="46" eb="47">
      <t>リツ</t>
    </rPh>
    <rPh sb="48" eb="49">
      <t>オナ</t>
    </rPh>
    <phoneticPr fontId="1"/>
  </si>
  <si>
    <t>１　ＴＯＩＣＡにも、クレジットカードでチャージできるとありがたいです。　２　のぞみの特急料金を引き下げて欲しい。</t>
    <rPh sb="42" eb="44">
      <t>トッキュウ</t>
    </rPh>
    <rPh sb="44" eb="46">
      <t>リョウキン</t>
    </rPh>
    <rPh sb="47" eb="48">
      <t>ヒ</t>
    </rPh>
    <rPh sb="49" eb="50">
      <t>サ</t>
    </rPh>
    <rPh sb="52" eb="53">
      <t>ホ</t>
    </rPh>
    <phoneticPr fontId="1"/>
  </si>
  <si>
    <t>高山線の普通列車を少し増やしてほしい。</t>
    <rPh sb="0" eb="2">
      <t>タカヤマ</t>
    </rPh>
    <rPh sb="2" eb="3">
      <t>セン</t>
    </rPh>
    <rPh sb="4" eb="6">
      <t>フツウ</t>
    </rPh>
    <rPh sb="6" eb="8">
      <t>レッシャ</t>
    </rPh>
    <rPh sb="9" eb="10">
      <t>スコ</t>
    </rPh>
    <rPh sb="11" eb="12">
      <t>フ</t>
    </rPh>
    <phoneticPr fontId="1"/>
  </si>
  <si>
    <t>リニアより在来線の方が、重要性が高いので、在来線を悪くしていくならリニアはいらない。</t>
    <rPh sb="5" eb="8">
      <t>ザイライセン</t>
    </rPh>
    <rPh sb="9" eb="10">
      <t>ホウ</t>
    </rPh>
    <rPh sb="12" eb="15">
      <t>ジュウヨウセイ</t>
    </rPh>
    <rPh sb="16" eb="17">
      <t>タカ</t>
    </rPh>
    <rPh sb="21" eb="24">
      <t>ザイライセン</t>
    </rPh>
    <rPh sb="25" eb="26">
      <t>ワル</t>
    </rPh>
    <phoneticPr fontId="1"/>
  </si>
  <si>
    <t>何か聞きたいときに、ホームに駅員さんがいないので、すぐに聞けないので、駅員さんがいてくれたらなぁ、と思います。</t>
    <rPh sb="0" eb="1">
      <t>ナニ</t>
    </rPh>
    <rPh sb="2" eb="3">
      <t>キ</t>
    </rPh>
    <rPh sb="14" eb="16">
      <t>エキイン</t>
    </rPh>
    <rPh sb="28" eb="29">
      <t>キ</t>
    </rPh>
    <rPh sb="35" eb="37">
      <t>エキイン</t>
    </rPh>
    <rPh sb="50" eb="51">
      <t>オモ</t>
    </rPh>
    <phoneticPr fontId="1"/>
  </si>
  <si>
    <t>朝夕のラッシュ時の快速列車を８両→１０両にしてほしい。ホームに駅員を配置するべき。</t>
    <rPh sb="0" eb="2">
      <t>アサユウ</t>
    </rPh>
    <rPh sb="7" eb="8">
      <t>ジ</t>
    </rPh>
    <rPh sb="9" eb="11">
      <t>カイソク</t>
    </rPh>
    <rPh sb="11" eb="13">
      <t>レッシャ</t>
    </rPh>
    <rPh sb="15" eb="16">
      <t>リョウ</t>
    </rPh>
    <rPh sb="19" eb="20">
      <t>リョウ</t>
    </rPh>
    <rPh sb="31" eb="33">
      <t>エキイン</t>
    </rPh>
    <rPh sb="34" eb="36">
      <t>ハイチ</t>
    </rPh>
    <phoneticPr fontId="1"/>
  </si>
  <si>
    <t>西岐阜</t>
    <rPh sb="0" eb="3">
      <t>ニシギフ</t>
    </rPh>
    <phoneticPr fontId="1"/>
  </si>
  <si>
    <t>私の知人に目に障害のある人がおります。ホームに柵を設置することを急いで下さい。</t>
    <rPh sb="0" eb="1">
      <t>ワタシ</t>
    </rPh>
    <rPh sb="2" eb="4">
      <t>チジン</t>
    </rPh>
    <rPh sb="5" eb="6">
      <t>メ</t>
    </rPh>
    <rPh sb="7" eb="9">
      <t>ショウガイ</t>
    </rPh>
    <rPh sb="12" eb="13">
      <t>ヒト</t>
    </rPh>
    <rPh sb="23" eb="24">
      <t>サク</t>
    </rPh>
    <rPh sb="25" eb="27">
      <t>セッチ</t>
    </rPh>
    <rPh sb="32" eb="33">
      <t>イソ</t>
    </rPh>
    <rPh sb="35" eb="36">
      <t>クダ</t>
    </rPh>
    <phoneticPr fontId="1"/>
  </si>
  <si>
    <t>トイレの位置がわかりにくい。</t>
    <rPh sb="4" eb="6">
      <t>イチ</t>
    </rPh>
    <phoneticPr fontId="1"/>
  </si>
  <si>
    <t>普通列車の増発、地方の廃線の復活と増発。収益よりも広く国民の足とを確保するという観点になって営業して下さい。</t>
    <rPh sb="0" eb="2">
      <t>フツウ</t>
    </rPh>
    <rPh sb="2" eb="4">
      <t>レッシャ</t>
    </rPh>
    <rPh sb="5" eb="7">
      <t>ゾウハツ</t>
    </rPh>
    <rPh sb="8" eb="10">
      <t>チホウ</t>
    </rPh>
    <rPh sb="11" eb="13">
      <t>ハイセン</t>
    </rPh>
    <rPh sb="14" eb="16">
      <t>フッカツ</t>
    </rPh>
    <rPh sb="17" eb="19">
      <t>ゾウハツ</t>
    </rPh>
    <rPh sb="20" eb="22">
      <t>シュウエキ</t>
    </rPh>
    <rPh sb="25" eb="26">
      <t>ヒロ</t>
    </rPh>
    <rPh sb="27" eb="29">
      <t>コクミン</t>
    </rPh>
    <rPh sb="30" eb="31">
      <t>アシ</t>
    </rPh>
    <rPh sb="33" eb="35">
      <t>カクホ</t>
    </rPh>
    <rPh sb="40" eb="42">
      <t>カンテン</t>
    </rPh>
    <rPh sb="46" eb="48">
      <t>エイギョウ</t>
    </rPh>
    <rPh sb="50" eb="51">
      <t>クダ</t>
    </rPh>
    <phoneticPr fontId="1"/>
  </si>
  <si>
    <t>駅のホームの転落防止の柵を設置すべきと考えます。</t>
    <rPh sb="0" eb="1">
      <t>エキ</t>
    </rPh>
    <rPh sb="6" eb="8">
      <t>テンラク</t>
    </rPh>
    <rPh sb="8" eb="10">
      <t>ボウシ</t>
    </rPh>
    <rPh sb="11" eb="12">
      <t>サク</t>
    </rPh>
    <rPh sb="13" eb="15">
      <t>セッチ</t>
    </rPh>
    <rPh sb="19" eb="20">
      <t>カンガ</t>
    </rPh>
    <phoneticPr fontId="1"/>
  </si>
  <si>
    <t>すべての駅に①エレベーターと②エスカレーターを設置してほしい。</t>
    <rPh sb="4" eb="5">
      <t>エキ</t>
    </rPh>
    <rPh sb="23" eb="25">
      <t>セッチ</t>
    </rPh>
    <phoneticPr fontId="1"/>
  </si>
  <si>
    <t>混雑する時間帯は、車両を増やしてほしい。新幹線の料金を下げてほしい。</t>
    <rPh sb="0" eb="2">
      <t>コンザツ</t>
    </rPh>
    <rPh sb="4" eb="7">
      <t>ジカンタイ</t>
    </rPh>
    <rPh sb="9" eb="11">
      <t>シャリョウ</t>
    </rPh>
    <rPh sb="12" eb="13">
      <t>フ</t>
    </rPh>
    <rPh sb="20" eb="23">
      <t>シンカンセン</t>
    </rPh>
    <rPh sb="24" eb="26">
      <t>リョウキン</t>
    </rPh>
    <rPh sb="27" eb="28">
      <t>サ</t>
    </rPh>
    <phoneticPr fontId="1"/>
  </si>
  <si>
    <t>穂積</t>
    <rPh sb="0" eb="2">
      <t>ホヅミ</t>
    </rPh>
    <phoneticPr fontId="1"/>
  </si>
  <si>
    <t>大垣</t>
    <rPh sb="0" eb="2">
      <t>オオガキ</t>
    </rPh>
    <phoneticPr fontId="1"/>
  </si>
  <si>
    <t>防護フェンスの設置　階段あたりがあぶない通路がせまくなっている</t>
    <rPh sb="0" eb="2">
      <t>ボウゴ</t>
    </rPh>
    <rPh sb="7" eb="9">
      <t>セッチ</t>
    </rPh>
    <rPh sb="10" eb="12">
      <t>カイダン</t>
    </rPh>
    <rPh sb="20" eb="22">
      <t>ツウロ</t>
    </rPh>
    <phoneticPr fontId="1"/>
  </si>
  <si>
    <t>ホーム混雑時安全のための駅員必要である　まったく見あたらない</t>
    <rPh sb="3" eb="5">
      <t>コンザツ</t>
    </rPh>
    <rPh sb="5" eb="6">
      <t>ジ</t>
    </rPh>
    <rPh sb="6" eb="8">
      <t>アンゼン</t>
    </rPh>
    <rPh sb="12" eb="14">
      <t>エキイン</t>
    </rPh>
    <rPh sb="14" eb="16">
      <t>ヒツヨウ</t>
    </rPh>
    <rPh sb="24" eb="25">
      <t>ミ</t>
    </rPh>
    <phoneticPr fontId="1"/>
  </si>
  <si>
    <t>人身事故の復旧処理が遅い　岐阜ー大垣間は代替線路がない　大垣駅階段狭い</t>
    <rPh sb="0" eb="2">
      <t>ジンシン</t>
    </rPh>
    <rPh sb="2" eb="4">
      <t>ジコ</t>
    </rPh>
    <rPh sb="5" eb="7">
      <t>フッキュウ</t>
    </rPh>
    <rPh sb="7" eb="9">
      <t>ショリ</t>
    </rPh>
    <rPh sb="10" eb="11">
      <t>オソ</t>
    </rPh>
    <rPh sb="13" eb="15">
      <t>ギフ</t>
    </rPh>
    <rPh sb="16" eb="18">
      <t>オオガキ</t>
    </rPh>
    <rPh sb="18" eb="19">
      <t>カン</t>
    </rPh>
    <rPh sb="20" eb="22">
      <t>ダイガエ</t>
    </rPh>
    <rPh sb="22" eb="24">
      <t>センロ</t>
    </rPh>
    <rPh sb="28" eb="31">
      <t>オオガキエキ</t>
    </rPh>
    <rPh sb="31" eb="33">
      <t>カイダン</t>
    </rPh>
    <rPh sb="33" eb="34">
      <t>セマ</t>
    </rPh>
    <phoneticPr fontId="1"/>
  </si>
  <si>
    <t>かつてに比べると駅のスタッフ絶対数が少ない。列車なも削減？乗り継ぎ変更等、手間拡大</t>
    <rPh sb="4" eb="5">
      <t>クラ</t>
    </rPh>
    <rPh sb="8" eb="9">
      <t>エキ</t>
    </rPh>
    <rPh sb="14" eb="17">
      <t>ゼッタイスウ</t>
    </rPh>
    <rPh sb="18" eb="19">
      <t>スク</t>
    </rPh>
    <rPh sb="22" eb="24">
      <t>レッシャ</t>
    </rPh>
    <rPh sb="26" eb="28">
      <t>サクゲン</t>
    </rPh>
    <rPh sb="29" eb="30">
      <t>ノ</t>
    </rPh>
    <rPh sb="31" eb="32">
      <t>ツ</t>
    </rPh>
    <rPh sb="33" eb="35">
      <t>ヘンコウ</t>
    </rPh>
    <rPh sb="35" eb="36">
      <t>トウ</t>
    </rPh>
    <rPh sb="37" eb="39">
      <t>テマ</t>
    </rPh>
    <rPh sb="39" eb="41">
      <t>カクダイ</t>
    </rPh>
    <phoneticPr fontId="1"/>
  </si>
  <si>
    <t>・名鉄並行区間のみ安くするのは、他区間への負担増を強いる。抜本的見直し必要。　・駅員・スタッフの削減は安全に不安。</t>
    <rPh sb="1" eb="3">
      <t>メイテツ</t>
    </rPh>
    <rPh sb="3" eb="5">
      <t>ヘイコウ</t>
    </rPh>
    <rPh sb="5" eb="7">
      <t>クカン</t>
    </rPh>
    <rPh sb="9" eb="10">
      <t>ヤス</t>
    </rPh>
    <rPh sb="16" eb="19">
      <t>タクカン</t>
    </rPh>
    <rPh sb="21" eb="24">
      <t>フタンゾウ</t>
    </rPh>
    <rPh sb="25" eb="26">
      <t>シ</t>
    </rPh>
    <rPh sb="29" eb="32">
      <t>バッポンテキ</t>
    </rPh>
    <rPh sb="32" eb="34">
      <t>ミナオ</t>
    </rPh>
    <rPh sb="35" eb="37">
      <t>ヒツヨウ</t>
    </rPh>
    <rPh sb="40" eb="42">
      <t>エキイン</t>
    </rPh>
    <rPh sb="48" eb="50">
      <t>サクゲン</t>
    </rPh>
    <rPh sb="51" eb="53">
      <t>アンゼン</t>
    </rPh>
    <rPh sb="54" eb="56">
      <t>フアン</t>
    </rPh>
    <phoneticPr fontId="1"/>
  </si>
  <si>
    <t>・新幹線による大都市間のみの接続では、中間・地方が不便になる。不採算になったからといって、削減、あるいは廃線ではますます地方は不便になる。</t>
    <rPh sb="1" eb="4">
      <t>シンカンセン</t>
    </rPh>
    <rPh sb="7" eb="10">
      <t>ダイトシ</t>
    </rPh>
    <rPh sb="10" eb="11">
      <t>カン</t>
    </rPh>
    <rPh sb="14" eb="16">
      <t>セツゾク</t>
    </rPh>
    <rPh sb="19" eb="21">
      <t>チュウカン</t>
    </rPh>
    <rPh sb="22" eb="24">
      <t>チホウ</t>
    </rPh>
    <rPh sb="25" eb="27">
      <t>フベン</t>
    </rPh>
    <rPh sb="31" eb="34">
      <t>フサイサン</t>
    </rPh>
    <rPh sb="45" eb="47">
      <t>サクゲン</t>
    </rPh>
    <rPh sb="52" eb="54">
      <t>ハイセン</t>
    </rPh>
    <rPh sb="60" eb="62">
      <t>チホウ</t>
    </rPh>
    <rPh sb="63" eb="65">
      <t>フベン</t>
    </rPh>
    <phoneticPr fontId="1"/>
  </si>
  <si>
    <t>関ヶ原</t>
    <rPh sb="0" eb="3">
      <t>セキガハラ</t>
    </rPh>
    <phoneticPr fontId="1"/>
  </si>
  <si>
    <t>関ヶ原駅にて乗降するものです。高齢になって駅にはエスカレーターもエレベーターもありません。足に痛みのあるものにとって階段はとてもつらいです。ぜひエレベーターを。</t>
    <rPh sb="0" eb="4">
      <t>セキガハラエキ</t>
    </rPh>
    <rPh sb="6" eb="8">
      <t>ジョウコウ</t>
    </rPh>
    <rPh sb="15" eb="17">
      <t>コウレイ</t>
    </rPh>
    <rPh sb="21" eb="22">
      <t>エキ</t>
    </rPh>
    <rPh sb="45" eb="46">
      <t>アシ</t>
    </rPh>
    <rPh sb="47" eb="48">
      <t>イタ</t>
    </rPh>
    <rPh sb="58" eb="60">
      <t>カイダン</t>
    </rPh>
    <phoneticPr fontId="1"/>
  </si>
  <si>
    <t>関ヶ原は上りも下りも大垣で乗り換えです。これが大変です。高齢になると走れません。ぜひ米原までの直通を。</t>
    <rPh sb="0" eb="3">
      <t>セキガハラ</t>
    </rPh>
    <rPh sb="4" eb="5">
      <t>ノボ</t>
    </rPh>
    <rPh sb="7" eb="8">
      <t>クダ</t>
    </rPh>
    <rPh sb="10" eb="12">
      <t>オオガキ</t>
    </rPh>
    <rPh sb="13" eb="14">
      <t>ノ</t>
    </rPh>
    <rPh sb="15" eb="16">
      <t>カ</t>
    </rPh>
    <rPh sb="23" eb="25">
      <t>タイヘン</t>
    </rPh>
    <rPh sb="28" eb="30">
      <t>コウレイ</t>
    </rPh>
    <rPh sb="34" eb="35">
      <t>ハシ</t>
    </rPh>
    <rPh sb="42" eb="44">
      <t>マイバラ</t>
    </rPh>
    <rPh sb="47" eb="49">
      <t>チョクツウ</t>
    </rPh>
    <phoneticPr fontId="1"/>
  </si>
  <si>
    <t>83</t>
  </si>
  <si>
    <t>農業</t>
    <rPh sb="0" eb="2">
      <t>ノウギョウ</t>
    </rPh>
    <phoneticPr fontId="1"/>
  </si>
  <si>
    <t>老人、子供等の列車乗降に一層の配意をお願いします。</t>
    <rPh sb="0" eb="2">
      <t>ロウジン</t>
    </rPh>
    <rPh sb="3" eb="5">
      <t>コドモ</t>
    </rPh>
    <rPh sb="5" eb="6">
      <t>トウ</t>
    </rPh>
    <rPh sb="7" eb="9">
      <t>レッシャ</t>
    </rPh>
    <rPh sb="9" eb="11">
      <t>ジョウコウ</t>
    </rPh>
    <rPh sb="12" eb="14">
      <t>イッソウ</t>
    </rPh>
    <rPh sb="15" eb="17">
      <t>ハイイ</t>
    </rPh>
    <rPh sb="19" eb="20">
      <t>ネガ</t>
    </rPh>
    <phoneticPr fontId="1"/>
  </si>
  <si>
    <t>関ヶ原駅ですが7月からホームに取り付けてあった椅子が全部なしになり待ち合わせの椅子もすくなくなりました　年寄りにとっては立っていることがつらく不便でなりませんどういう理由で取り除かれたか分かりません多数の意見を書きましたよろしく</t>
    <rPh sb="0" eb="4">
      <t>セキガハラエキ</t>
    </rPh>
    <rPh sb="8" eb="9">
      <t>ツキ</t>
    </rPh>
    <rPh sb="15" eb="16">
      <t>ト</t>
    </rPh>
    <rPh sb="17" eb="18">
      <t>ツ</t>
    </rPh>
    <rPh sb="23" eb="25">
      <t>イス</t>
    </rPh>
    <rPh sb="26" eb="28">
      <t>ゼンブ</t>
    </rPh>
    <rPh sb="33" eb="34">
      <t>マ</t>
    </rPh>
    <rPh sb="35" eb="36">
      <t>ア</t>
    </rPh>
    <rPh sb="39" eb="41">
      <t>イス</t>
    </rPh>
    <rPh sb="52" eb="54">
      <t>トシヨ</t>
    </rPh>
    <rPh sb="60" eb="61">
      <t>タ</t>
    </rPh>
    <rPh sb="71" eb="73">
      <t>フベン</t>
    </rPh>
    <rPh sb="83" eb="85">
      <t>リユウ</t>
    </rPh>
    <rPh sb="86" eb="87">
      <t>ト</t>
    </rPh>
    <rPh sb="88" eb="89">
      <t>ノゾ</t>
    </rPh>
    <rPh sb="93" eb="94">
      <t>ワ</t>
    </rPh>
    <rPh sb="99" eb="101">
      <t>タスウ</t>
    </rPh>
    <rPh sb="102" eb="104">
      <t>イケン</t>
    </rPh>
    <rPh sb="105" eb="106">
      <t>カ</t>
    </rPh>
    <phoneticPr fontId="1"/>
  </si>
  <si>
    <t>近江長岡</t>
    <rPh sb="0" eb="4">
      <t>オウミナガオカ</t>
    </rPh>
    <phoneticPr fontId="1"/>
  </si>
  <si>
    <t>自由業</t>
    <rPh sb="0" eb="3">
      <t>ジユウギョウ</t>
    </rPh>
    <phoneticPr fontId="1"/>
  </si>
  <si>
    <t>ホームに老人用の安全柵設置。夜足元に照明を十分階段付近に設置。</t>
    <rPh sb="4" eb="7">
      <t>ロウジンヨウ</t>
    </rPh>
    <rPh sb="8" eb="10">
      <t>アンゼン</t>
    </rPh>
    <rPh sb="10" eb="11">
      <t>サク</t>
    </rPh>
    <rPh sb="11" eb="13">
      <t>セッチ</t>
    </rPh>
    <rPh sb="14" eb="15">
      <t>ヨル</t>
    </rPh>
    <rPh sb="15" eb="17">
      <t>アシモト</t>
    </rPh>
    <rPh sb="18" eb="20">
      <t>ショウメイ</t>
    </rPh>
    <rPh sb="21" eb="23">
      <t>ジュウブン</t>
    </rPh>
    <rPh sb="23" eb="25">
      <t>カイダン</t>
    </rPh>
    <rPh sb="25" eb="27">
      <t>フキン</t>
    </rPh>
    <rPh sb="28" eb="30">
      <t>セッチ</t>
    </rPh>
    <phoneticPr fontId="1"/>
  </si>
  <si>
    <t>駅の無人化、キヨスク廃止等では合理化もスピード化や間引き運転で利用増は望めない。町の玄関口地元に負担を強いて発展はない。</t>
    <rPh sb="0" eb="1">
      <t>エキ</t>
    </rPh>
    <rPh sb="2" eb="5">
      <t>ムジンカ</t>
    </rPh>
    <rPh sb="10" eb="12">
      <t>ハイシ</t>
    </rPh>
    <rPh sb="12" eb="13">
      <t>トウ</t>
    </rPh>
    <rPh sb="15" eb="18">
      <t>ゴウリカ</t>
    </rPh>
    <rPh sb="23" eb="24">
      <t>カ</t>
    </rPh>
    <rPh sb="25" eb="27">
      <t>マビ</t>
    </rPh>
    <rPh sb="28" eb="30">
      <t>ウンテン</t>
    </rPh>
    <rPh sb="31" eb="33">
      <t>リヨウ</t>
    </rPh>
    <rPh sb="33" eb="34">
      <t>ゾウ</t>
    </rPh>
    <rPh sb="35" eb="36">
      <t>ノゾ</t>
    </rPh>
    <rPh sb="40" eb="41">
      <t>マチ</t>
    </rPh>
    <rPh sb="42" eb="44">
      <t>ゲンカン</t>
    </rPh>
    <rPh sb="44" eb="45">
      <t>グチ</t>
    </rPh>
    <rPh sb="45" eb="47">
      <t>ジモト</t>
    </rPh>
    <rPh sb="48" eb="50">
      <t>フタン</t>
    </rPh>
    <rPh sb="51" eb="52">
      <t>シ</t>
    </rPh>
    <rPh sb="54" eb="56">
      <t>ハッテン</t>
    </rPh>
    <phoneticPr fontId="1"/>
  </si>
  <si>
    <t>東海道線大垣～米原間のダイヤ見直し。大垣乗換の改良。観光、その他不便この上ない。会社の利益のみだ。歴史的価値を。</t>
    <rPh sb="0" eb="4">
      <t>トウカイドウセン</t>
    </rPh>
    <rPh sb="4" eb="6">
      <t>オオガキ</t>
    </rPh>
    <rPh sb="7" eb="9">
      <t>マイバラ</t>
    </rPh>
    <rPh sb="9" eb="10">
      <t>カン</t>
    </rPh>
    <rPh sb="14" eb="16">
      <t>ミナオ</t>
    </rPh>
    <rPh sb="18" eb="20">
      <t>オオガキ</t>
    </rPh>
    <rPh sb="20" eb="22">
      <t>ノリカエ</t>
    </rPh>
    <rPh sb="23" eb="25">
      <t>カイリョウ</t>
    </rPh>
    <rPh sb="26" eb="28">
      <t>カンコウ</t>
    </rPh>
    <rPh sb="31" eb="32">
      <t>タ</t>
    </rPh>
    <rPh sb="32" eb="34">
      <t>フベン</t>
    </rPh>
    <rPh sb="36" eb="37">
      <t>ウエ</t>
    </rPh>
    <rPh sb="40" eb="42">
      <t>カイシャ</t>
    </rPh>
    <rPh sb="43" eb="45">
      <t>リエキ</t>
    </rPh>
    <rPh sb="49" eb="52">
      <t>レキシテキ</t>
    </rPh>
    <rPh sb="52" eb="54">
      <t>カチ</t>
    </rPh>
    <phoneticPr fontId="1"/>
  </si>
  <si>
    <t>最近近江長岡駅ホームベンチ数が減りました荷物を置くとか老人のためのベンチは大変必要かと思いますので是非元通りの数にして下さい</t>
    <rPh sb="0" eb="2">
      <t>サイキン</t>
    </rPh>
    <rPh sb="2" eb="7">
      <t>オウミナガオカエキ</t>
    </rPh>
    <rPh sb="13" eb="14">
      <t>カズ</t>
    </rPh>
    <rPh sb="15" eb="16">
      <t>ヘ</t>
    </rPh>
    <rPh sb="20" eb="22">
      <t>ニモツ</t>
    </rPh>
    <rPh sb="23" eb="24">
      <t>オ</t>
    </rPh>
    <rPh sb="27" eb="29">
      <t>ロウジン</t>
    </rPh>
    <rPh sb="37" eb="39">
      <t>タイヘン</t>
    </rPh>
    <rPh sb="39" eb="41">
      <t>ヒツヨウ</t>
    </rPh>
    <rPh sb="43" eb="44">
      <t>オモ</t>
    </rPh>
    <rPh sb="49" eb="51">
      <t>ゼヒ</t>
    </rPh>
    <rPh sb="51" eb="53">
      <t>モトドオ</t>
    </rPh>
    <rPh sb="55" eb="56">
      <t>カズ</t>
    </rPh>
    <rPh sb="59" eb="60">
      <t>クダ</t>
    </rPh>
    <phoneticPr fontId="1"/>
  </si>
  <si>
    <t>大垣～米原間は本線といえローカル線ですがICOKAやTOIKAなどの改札機は数え切れず無人化傾向にあります願わくば安全上又サービス上これ以上の無人化は反対です</t>
    <rPh sb="0" eb="2">
      <t>オオガキ</t>
    </rPh>
    <rPh sb="3" eb="5">
      <t>マイバラ</t>
    </rPh>
    <rPh sb="5" eb="6">
      <t>カン</t>
    </rPh>
    <rPh sb="7" eb="9">
      <t>ホンセン</t>
    </rPh>
    <rPh sb="16" eb="17">
      <t>セン</t>
    </rPh>
    <rPh sb="34" eb="37">
      <t>カイサツキ</t>
    </rPh>
    <rPh sb="38" eb="39">
      <t>カゾ</t>
    </rPh>
    <rPh sb="40" eb="41">
      <t>キ</t>
    </rPh>
    <rPh sb="43" eb="46">
      <t>ムジンカ</t>
    </rPh>
    <rPh sb="46" eb="48">
      <t>ケイコウ</t>
    </rPh>
    <rPh sb="53" eb="54">
      <t>ネガ</t>
    </rPh>
    <rPh sb="57" eb="59">
      <t>アンゼン</t>
    </rPh>
    <rPh sb="59" eb="60">
      <t>ジョウ</t>
    </rPh>
    <rPh sb="60" eb="61">
      <t>マタ</t>
    </rPh>
    <rPh sb="65" eb="66">
      <t>ウエ</t>
    </rPh>
    <rPh sb="68" eb="70">
      <t>イジョウ</t>
    </rPh>
    <rPh sb="71" eb="74">
      <t>ムジンカ</t>
    </rPh>
    <rPh sb="75" eb="77">
      <t>ハンタイ</t>
    </rPh>
    <phoneticPr fontId="1"/>
  </si>
  <si>
    <t>荒尾</t>
    <rPh sb="0" eb="2">
      <t>アラオ</t>
    </rPh>
    <phoneticPr fontId="1"/>
  </si>
  <si>
    <t>無人駅が多すぎる。駅員が少ないのか、ＴＥＬで問い合わせようとしても、つながらない。</t>
    <rPh sb="0" eb="3">
      <t>ムジンエキ</t>
    </rPh>
    <rPh sb="4" eb="5">
      <t>オオ</t>
    </rPh>
    <rPh sb="9" eb="11">
      <t>エキイン</t>
    </rPh>
    <rPh sb="12" eb="13">
      <t>スク</t>
    </rPh>
    <rPh sb="22" eb="23">
      <t>ト</t>
    </rPh>
    <rPh sb="24" eb="25">
      <t>ア</t>
    </rPh>
    <phoneticPr fontId="1"/>
  </si>
  <si>
    <t>東浦</t>
    <rPh sb="0" eb="2">
      <t>ヒガシウラ</t>
    </rPh>
    <phoneticPr fontId="1"/>
  </si>
  <si>
    <t>武豊線などの地方交通線の運賃が高いのは不公平　JRは新幹線でもうけているし何よりも公共交通機関である地方にも目を向けて欲しい</t>
    <rPh sb="0" eb="3">
      <t>タケトヨセン</t>
    </rPh>
    <rPh sb="6" eb="11">
      <t>チホウコウツウセン</t>
    </rPh>
    <rPh sb="12" eb="14">
      <t>ウンチン</t>
    </rPh>
    <rPh sb="15" eb="16">
      <t>タカ</t>
    </rPh>
    <rPh sb="19" eb="22">
      <t>フコウヘイ</t>
    </rPh>
    <rPh sb="26" eb="29">
      <t>シンカンセン</t>
    </rPh>
    <rPh sb="37" eb="38">
      <t>ナニ</t>
    </rPh>
    <rPh sb="41" eb="43">
      <t>コウキョウ</t>
    </rPh>
    <rPh sb="43" eb="45">
      <t>コウツウ</t>
    </rPh>
    <rPh sb="45" eb="47">
      <t>キカン</t>
    </rPh>
    <rPh sb="50" eb="52">
      <t>チホウ</t>
    </rPh>
    <rPh sb="54" eb="55">
      <t>メ</t>
    </rPh>
    <rPh sb="56" eb="57">
      <t>ム</t>
    </rPh>
    <rPh sb="59" eb="60">
      <t>ホ</t>
    </rPh>
    <phoneticPr fontId="1"/>
  </si>
  <si>
    <t>リニア新幹線ばかりにお金をかけないで</t>
    <rPh sb="3" eb="6">
      <t>シンカンセン</t>
    </rPh>
    <rPh sb="11" eb="12">
      <t>カネ</t>
    </rPh>
    <phoneticPr fontId="1"/>
  </si>
  <si>
    <t>亀崎</t>
    <rPh sb="0" eb="2">
      <t>カメザキ</t>
    </rPh>
    <phoneticPr fontId="1"/>
  </si>
  <si>
    <t>38</t>
  </si>
  <si>
    <t>先のダイヤ改正により名古屋発武豊行きの18:00の電車がなくなったため17:45の間の待ち時間が多く不便であるまた18:22がその分混むのでなんとかしてほしい</t>
    <rPh sb="0" eb="1">
      <t>サキ</t>
    </rPh>
    <rPh sb="5" eb="7">
      <t>カイセイ</t>
    </rPh>
    <rPh sb="10" eb="13">
      <t>ナゴヤ</t>
    </rPh>
    <rPh sb="13" eb="14">
      <t>ハツ</t>
    </rPh>
    <rPh sb="14" eb="16">
      <t>タケトヨ</t>
    </rPh>
    <rPh sb="16" eb="17">
      <t>イ</t>
    </rPh>
    <rPh sb="25" eb="27">
      <t>デンシャ</t>
    </rPh>
    <rPh sb="41" eb="42">
      <t>マ</t>
    </rPh>
    <rPh sb="43" eb="44">
      <t>マ</t>
    </rPh>
    <rPh sb="45" eb="47">
      <t>ジカン</t>
    </rPh>
    <rPh sb="48" eb="49">
      <t>オオ</t>
    </rPh>
    <rPh sb="50" eb="52">
      <t>フベン</t>
    </rPh>
    <rPh sb="65" eb="66">
      <t>ブン</t>
    </rPh>
    <rPh sb="66" eb="67">
      <t>コ</t>
    </rPh>
    <phoneticPr fontId="1"/>
  </si>
  <si>
    <t>ダイヤが乱れている際の情報が伝わらず余計に腹が立つ　黙って乗れという鉄道事業者の姿勢が感じられる</t>
    <rPh sb="4" eb="5">
      <t>ミダ</t>
    </rPh>
    <rPh sb="9" eb="10">
      <t>サイ</t>
    </rPh>
    <rPh sb="11" eb="13">
      <t>ジョウホウ</t>
    </rPh>
    <rPh sb="14" eb="15">
      <t>ツタ</t>
    </rPh>
    <rPh sb="18" eb="20">
      <t>ヨケイ</t>
    </rPh>
    <rPh sb="21" eb="22">
      <t>ハラ</t>
    </rPh>
    <rPh sb="23" eb="24">
      <t>タ</t>
    </rPh>
    <rPh sb="26" eb="27">
      <t>ダマ</t>
    </rPh>
    <rPh sb="29" eb="30">
      <t>ノ</t>
    </rPh>
    <rPh sb="34" eb="36">
      <t>テツドウ</t>
    </rPh>
    <rPh sb="36" eb="38">
      <t>ジギョウ</t>
    </rPh>
    <rPh sb="38" eb="39">
      <t>シャ</t>
    </rPh>
    <rPh sb="40" eb="42">
      <t>シセイ</t>
    </rPh>
    <rPh sb="43" eb="44">
      <t>カン</t>
    </rPh>
    <phoneticPr fontId="1"/>
  </si>
  <si>
    <t>点字ブロックの統一をお願いしたい</t>
    <rPh sb="0" eb="2">
      <t>テンジ</t>
    </rPh>
    <rPh sb="7" eb="9">
      <t>トウイツ</t>
    </rPh>
    <rPh sb="11" eb="12">
      <t>ネガ</t>
    </rPh>
    <phoneticPr fontId="1"/>
  </si>
  <si>
    <t>スペースがあれば下りのエスカレーターが欲しいと思う利用している武豊線に関しては上りの最終をもう少し遅くして欲しい</t>
    <rPh sb="8" eb="9">
      <t>クダ</t>
    </rPh>
    <rPh sb="19" eb="20">
      <t>ホ</t>
    </rPh>
    <rPh sb="23" eb="24">
      <t>オモ</t>
    </rPh>
    <rPh sb="25" eb="27">
      <t>リヨウ</t>
    </rPh>
    <rPh sb="31" eb="34">
      <t>タケトヨセン</t>
    </rPh>
    <rPh sb="35" eb="36">
      <t>カン</t>
    </rPh>
    <rPh sb="39" eb="40">
      <t>ノボ</t>
    </rPh>
    <rPh sb="42" eb="44">
      <t>サイシュウ</t>
    </rPh>
    <rPh sb="47" eb="48">
      <t>スコ</t>
    </rPh>
    <rPh sb="49" eb="50">
      <t>オソ</t>
    </rPh>
    <rPh sb="53" eb="54">
      <t>ホ</t>
    </rPh>
    <phoneticPr fontId="1"/>
  </si>
  <si>
    <t>ゴミ箱の設置が無い無人駅ではホームが汚れています</t>
    <rPh sb="2" eb="3">
      <t>バコ</t>
    </rPh>
    <rPh sb="4" eb="6">
      <t>セッチ</t>
    </rPh>
    <rPh sb="7" eb="8">
      <t>ナ</t>
    </rPh>
    <rPh sb="9" eb="12">
      <t>ムジンエキ</t>
    </rPh>
    <rPh sb="18" eb="19">
      <t>ヨゴ</t>
    </rPh>
    <phoneticPr fontId="1"/>
  </si>
  <si>
    <t>今後、高齢者が増え、車からJR利用となりますが、武豊線亀崎駅は上り、下りとも階段利用で大変困っている人が大勢います。エスカレーターorエレベーターを是非つけて頂きたい！</t>
    <rPh sb="0" eb="2">
      <t>コンゴ</t>
    </rPh>
    <rPh sb="3" eb="6">
      <t>コウレイシャ</t>
    </rPh>
    <rPh sb="7" eb="8">
      <t>フ</t>
    </rPh>
    <rPh sb="10" eb="11">
      <t>クルマ</t>
    </rPh>
    <rPh sb="15" eb="17">
      <t>リヨウ</t>
    </rPh>
    <rPh sb="24" eb="26">
      <t>タケトヨ</t>
    </rPh>
    <rPh sb="26" eb="27">
      <t>セン</t>
    </rPh>
    <rPh sb="27" eb="29">
      <t>カメザキ</t>
    </rPh>
    <rPh sb="29" eb="30">
      <t>エキ</t>
    </rPh>
    <rPh sb="31" eb="32">
      <t>ノボ</t>
    </rPh>
    <rPh sb="34" eb="35">
      <t>クダ</t>
    </rPh>
    <rPh sb="38" eb="40">
      <t>カイダン</t>
    </rPh>
    <rPh sb="40" eb="42">
      <t>リヨウ</t>
    </rPh>
    <rPh sb="43" eb="45">
      <t>タイヘン</t>
    </rPh>
    <rPh sb="45" eb="46">
      <t>コマ</t>
    </rPh>
    <rPh sb="50" eb="51">
      <t>ヒト</t>
    </rPh>
    <rPh sb="52" eb="54">
      <t>オオゼイ</t>
    </rPh>
    <rPh sb="74" eb="76">
      <t>ゼヒ</t>
    </rPh>
    <rPh sb="79" eb="80">
      <t>イタダ</t>
    </rPh>
    <phoneticPr fontId="1"/>
  </si>
  <si>
    <t>身近な路線で言うとやはり便数以前に駅の設備。（階段の使い易さ→エスカレーター、エレベーター）それらが無いから車を使って出る事になる。</t>
    <rPh sb="0" eb="2">
      <t>ミジカ</t>
    </rPh>
    <rPh sb="3" eb="5">
      <t>ロセン</t>
    </rPh>
    <rPh sb="6" eb="7">
      <t>イ</t>
    </rPh>
    <rPh sb="12" eb="14">
      <t>ビンスウ</t>
    </rPh>
    <rPh sb="14" eb="16">
      <t>イゼン</t>
    </rPh>
    <rPh sb="17" eb="18">
      <t>エキ</t>
    </rPh>
    <rPh sb="19" eb="21">
      <t>セツビ</t>
    </rPh>
    <rPh sb="23" eb="25">
      <t>カイダン</t>
    </rPh>
    <rPh sb="26" eb="27">
      <t>ツカ</t>
    </rPh>
    <rPh sb="28" eb="29">
      <t>ヤス</t>
    </rPh>
    <rPh sb="50" eb="51">
      <t>ナ</t>
    </rPh>
    <rPh sb="54" eb="55">
      <t>クルマ</t>
    </rPh>
    <rPh sb="56" eb="57">
      <t>ツカ</t>
    </rPh>
    <rPh sb="59" eb="60">
      <t>デ</t>
    </rPh>
    <rPh sb="61" eb="62">
      <t>コト</t>
    </rPh>
    <phoneticPr fontId="1"/>
  </si>
  <si>
    <t>半田</t>
    <rPh sb="0" eb="2">
      <t>ハンダ</t>
    </rPh>
    <phoneticPr fontId="1"/>
  </si>
  <si>
    <t>半田駅西口設置を　階段はしんどい　乗降口を変える改札口からすぐ乗れるところに</t>
    <rPh sb="0" eb="3">
      <t>ハンダエキ</t>
    </rPh>
    <rPh sb="3" eb="5">
      <t>ニシグチ</t>
    </rPh>
    <rPh sb="5" eb="7">
      <t>セッチ</t>
    </rPh>
    <rPh sb="9" eb="11">
      <t>カイダン</t>
    </rPh>
    <rPh sb="17" eb="20">
      <t>ジョウコウグチ</t>
    </rPh>
    <rPh sb="21" eb="22">
      <t>カ</t>
    </rPh>
    <rPh sb="24" eb="26">
      <t>カイサツ</t>
    </rPh>
    <rPh sb="26" eb="27">
      <t>グチ</t>
    </rPh>
    <rPh sb="31" eb="32">
      <t>ノ</t>
    </rPh>
    <phoneticPr fontId="1"/>
  </si>
  <si>
    <t>踏み切りの閉鎖時間を短縮して車渋帯イライラ　半田市内の高架化必要なし</t>
    <rPh sb="0" eb="1">
      <t>フ</t>
    </rPh>
    <rPh sb="2" eb="3">
      <t>キ</t>
    </rPh>
    <rPh sb="5" eb="7">
      <t>ヘイサ</t>
    </rPh>
    <rPh sb="7" eb="9">
      <t>ジカン</t>
    </rPh>
    <rPh sb="10" eb="12">
      <t>タンシュク</t>
    </rPh>
    <rPh sb="14" eb="15">
      <t>クルマ</t>
    </rPh>
    <rPh sb="15" eb="16">
      <t>ジュウ</t>
    </rPh>
    <rPh sb="16" eb="17">
      <t>タイ</t>
    </rPh>
    <rPh sb="22" eb="26">
      <t>ハンダシナイ</t>
    </rPh>
    <rPh sb="27" eb="29">
      <t>コウカ</t>
    </rPh>
    <rPh sb="29" eb="30">
      <t>カ</t>
    </rPh>
    <rPh sb="30" eb="32">
      <t>ヒツヨウ</t>
    </rPh>
    <phoneticPr fontId="1"/>
  </si>
  <si>
    <t>トイカだと割引がありませんその為マナカと併用していますトイカの使用割引は実施されませんか</t>
    <rPh sb="5" eb="7">
      <t>ワリビキ</t>
    </rPh>
    <rPh sb="15" eb="16">
      <t>タメ</t>
    </rPh>
    <rPh sb="20" eb="22">
      <t>ヘイヨウ</t>
    </rPh>
    <rPh sb="31" eb="33">
      <t>シヨウ</t>
    </rPh>
    <rPh sb="33" eb="35">
      <t>ワリビキ</t>
    </rPh>
    <rPh sb="36" eb="38">
      <t>ジッシ</t>
    </rPh>
    <phoneticPr fontId="1"/>
  </si>
  <si>
    <t>金山駅の名古屋方面(東海道線）階段とエスカレーター部分を改善しないと、混雑時の転落事故は防げない。（朝８時前後）</t>
    <rPh sb="0" eb="2">
      <t>カナヤマ</t>
    </rPh>
    <rPh sb="2" eb="3">
      <t>エキ</t>
    </rPh>
    <rPh sb="4" eb="7">
      <t>ナゴヤ</t>
    </rPh>
    <rPh sb="7" eb="9">
      <t>ホウメン</t>
    </rPh>
    <rPh sb="10" eb="14">
      <t>トウカイドウセン</t>
    </rPh>
    <rPh sb="15" eb="17">
      <t>カイダン</t>
    </rPh>
    <rPh sb="25" eb="27">
      <t>ブブン</t>
    </rPh>
    <rPh sb="28" eb="30">
      <t>カイゼン</t>
    </rPh>
    <rPh sb="35" eb="38">
      <t>コンザツジ</t>
    </rPh>
    <rPh sb="39" eb="41">
      <t>テンラク</t>
    </rPh>
    <rPh sb="41" eb="43">
      <t>ジコ</t>
    </rPh>
    <rPh sb="44" eb="45">
      <t>フセ</t>
    </rPh>
    <rPh sb="50" eb="51">
      <t>アサ</t>
    </rPh>
    <rPh sb="52" eb="53">
      <t>ジ</t>
    </rPh>
    <rPh sb="53" eb="55">
      <t>ゼンゴ</t>
    </rPh>
    <phoneticPr fontId="1"/>
  </si>
  <si>
    <t>武豊線での朝夕通勤時間帯での車両数を増やしてほしい。現在は４両で共和に停車するために、ラッシュ時に混雑しすぎる。１７時４５分発(名古屋）から１８時２２分発の間に１本増やしてほしい。</t>
    <rPh sb="0" eb="2">
      <t>タケトヨ</t>
    </rPh>
    <rPh sb="2" eb="3">
      <t>セン</t>
    </rPh>
    <rPh sb="5" eb="7">
      <t>アサユウ</t>
    </rPh>
    <rPh sb="7" eb="9">
      <t>ツウキン</t>
    </rPh>
    <rPh sb="9" eb="12">
      <t>ジカンタイ</t>
    </rPh>
    <rPh sb="14" eb="17">
      <t>シャリョウスウ</t>
    </rPh>
    <rPh sb="18" eb="19">
      <t>フ</t>
    </rPh>
    <rPh sb="26" eb="28">
      <t>ゲンザイ</t>
    </rPh>
    <rPh sb="30" eb="31">
      <t>リョウ</t>
    </rPh>
    <rPh sb="32" eb="34">
      <t>キョウワ</t>
    </rPh>
    <rPh sb="35" eb="37">
      <t>テイシャ</t>
    </rPh>
    <rPh sb="47" eb="48">
      <t>ジ</t>
    </rPh>
    <rPh sb="49" eb="51">
      <t>コンザツ</t>
    </rPh>
    <rPh sb="58" eb="59">
      <t>ジ</t>
    </rPh>
    <rPh sb="61" eb="63">
      <t>フンハツ</t>
    </rPh>
    <rPh sb="64" eb="67">
      <t>ナゴヤ</t>
    </rPh>
    <rPh sb="72" eb="73">
      <t>ジ</t>
    </rPh>
    <rPh sb="75" eb="76">
      <t>フン</t>
    </rPh>
    <rPh sb="76" eb="77">
      <t>ハツ</t>
    </rPh>
    <rPh sb="78" eb="79">
      <t>アイダ</t>
    </rPh>
    <rPh sb="81" eb="82">
      <t>ホン</t>
    </rPh>
    <rPh sb="82" eb="83">
      <t>フ</t>
    </rPh>
    <phoneticPr fontId="1"/>
  </si>
  <si>
    <t>半田高架橋が古く狭いので改善してほしいが、最古の橋ならば別場所に移動して保存して活用してはいかがでしょうか。</t>
    <rPh sb="0" eb="2">
      <t>ハンダ</t>
    </rPh>
    <rPh sb="2" eb="5">
      <t>コウカキョウ</t>
    </rPh>
    <rPh sb="6" eb="7">
      <t>フル</t>
    </rPh>
    <rPh sb="8" eb="9">
      <t>セマ</t>
    </rPh>
    <rPh sb="12" eb="14">
      <t>カイゼン</t>
    </rPh>
    <rPh sb="21" eb="23">
      <t>サイコ</t>
    </rPh>
    <rPh sb="24" eb="25">
      <t>ハシ</t>
    </rPh>
    <rPh sb="28" eb="29">
      <t>ベツ</t>
    </rPh>
    <rPh sb="29" eb="31">
      <t>バショ</t>
    </rPh>
    <rPh sb="32" eb="34">
      <t>イドウ</t>
    </rPh>
    <rPh sb="36" eb="38">
      <t>ホゾン</t>
    </rPh>
    <rPh sb="40" eb="42">
      <t>カツヨウ</t>
    </rPh>
    <phoneticPr fontId="1"/>
  </si>
  <si>
    <t>武豊</t>
    <rPh sb="0" eb="2">
      <t>タケトヨ</t>
    </rPh>
    <phoneticPr fontId="1"/>
  </si>
  <si>
    <t>通過車両はホーム側を通らない</t>
    <rPh sb="0" eb="2">
      <t>ツウカ</t>
    </rPh>
    <rPh sb="2" eb="4">
      <t>シャリョウ</t>
    </rPh>
    <rPh sb="8" eb="9">
      <t>ガワ</t>
    </rPh>
    <rPh sb="10" eb="11">
      <t>トオ</t>
    </rPh>
    <phoneticPr fontId="1"/>
  </si>
  <si>
    <t>乗り継ぎの時刻表を置いてください武豊駅</t>
    <rPh sb="0" eb="1">
      <t>ノ</t>
    </rPh>
    <rPh sb="2" eb="3">
      <t>ツ</t>
    </rPh>
    <rPh sb="5" eb="7">
      <t>ジコク</t>
    </rPh>
    <rPh sb="7" eb="8">
      <t>ヒョウ</t>
    </rPh>
    <rPh sb="9" eb="10">
      <t>オ</t>
    </rPh>
    <rPh sb="16" eb="19">
      <t>タケトヨエキ</t>
    </rPh>
    <phoneticPr fontId="1"/>
  </si>
  <si>
    <t>鶴舞</t>
    <rPh sb="0" eb="2">
      <t>ツルマイ</t>
    </rPh>
    <phoneticPr fontId="1"/>
  </si>
  <si>
    <t>名古屋大学病院にＪＲで通院しています。エレベーターを病院に近い方に一つ取り付けてください。反対の違い方のエレベーターでは遅くなり、困っています。リウマチで歩くのも大変です。どうかよろしくお願い申し上げます。</t>
    <rPh sb="0" eb="3">
      <t>ナゴヤ</t>
    </rPh>
    <rPh sb="3" eb="5">
      <t>ダイガク</t>
    </rPh>
    <rPh sb="5" eb="7">
      <t>ビョウイン</t>
    </rPh>
    <rPh sb="11" eb="13">
      <t>ツウイン</t>
    </rPh>
    <rPh sb="26" eb="28">
      <t>ビョウイン</t>
    </rPh>
    <rPh sb="29" eb="30">
      <t>チカ</t>
    </rPh>
    <rPh sb="31" eb="32">
      <t>ホウ</t>
    </rPh>
    <rPh sb="33" eb="34">
      <t>ヒト</t>
    </rPh>
    <rPh sb="35" eb="36">
      <t>ト</t>
    </rPh>
    <rPh sb="37" eb="38">
      <t>ツ</t>
    </rPh>
    <rPh sb="45" eb="47">
      <t>ハンタイ</t>
    </rPh>
    <rPh sb="48" eb="49">
      <t>チガ</t>
    </rPh>
    <rPh sb="50" eb="51">
      <t>ホウ</t>
    </rPh>
    <rPh sb="60" eb="61">
      <t>オソ</t>
    </rPh>
    <rPh sb="65" eb="66">
      <t>コマ</t>
    </rPh>
    <rPh sb="77" eb="78">
      <t>アル</t>
    </rPh>
    <rPh sb="81" eb="83">
      <t>タイヘン</t>
    </rPh>
    <rPh sb="94" eb="95">
      <t>ネガ</t>
    </rPh>
    <rPh sb="96" eb="97">
      <t>モウ</t>
    </rPh>
    <rPh sb="98" eb="99">
      <t>ア</t>
    </rPh>
    <phoneticPr fontId="1"/>
  </si>
  <si>
    <t>鶴舞駅の大学病院に近い方にエレベーターを取り付けてください。遠い方（反対側）だけでは、リウマチの私は困っています。そして、階段の所までホームの屋根が全くないので取り付けてほしいです。雨の時は通院している病人・障害者は大変困っています。お願いします。</t>
    <rPh sb="0" eb="2">
      <t>ツルマイ</t>
    </rPh>
    <rPh sb="2" eb="3">
      <t>エキ</t>
    </rPh>
    <rPh sb="4" eb="6">
      <t>ダイガク</t>
    </rPh>
    <rPh sb="6" eb="8">
      <t>ビョウイン</t>
    </rPh>
    <rPh sb="9" eb="10">
      <t>チカ</t>
    </rPh>
    <rPh sb="11" eb="12">
      <t>ホウ</t>
    </rPh>
    <rPh sb="20" eb="21">
      <t>ト</t>
    </rPh>
    <rPh sb="22" eb="23">
      <t>ツ</t>
    </rPh>
    <rPh sb="30" eb="31">
      <t>トオ</t>
    </rPh>
    <rPh sb="32" eb="33">
      <t>ホウ</t>
    </rPh>
    <rPh sb="34" eb="37">
      <t>ハンタイガワ</t>
    </rPh>
    <rPh sb="48" eb="49">
      <t>ワタシ</t>
    </rPh>
    <rPh sb="50" eb="51">
      <t>コマ</t>
    </rPh>
    <rPh sb="61" eb="63">
      <t>カイダン</t>
    </rPh>
    <rPh sb="64" eb="65">
      <t>トコロ</t>
    </rPh>
    <rPh sb="71" eb="73">
      <t>ヤネ</t>
    </rPh>
    <rPh sb="74" eb="75">
      <t>マッタ</t>
    </rPh>
    <rPh sb="80" eb="81">
      <t>ト</t>
    </rPh>
    <rPh sb="82" eb="83">
      <t>ツ</t>
    </rPh>
    <rPh sb="91" eb="92">
      <t>アメ</t>
    </rPh>
    <rPh sb="93" eb="94">
      <t>トキ</t>
    </rPh>
    <rPh sb="95" eb="97">
      <t>ツウイン</t>
    </rPh>
    <phoneticPr fontId="1"/>
  </si>
  <si>
    <t>建築関係</t>
    <rPh sb="0" eb="2">
      <t>ケンチク</t>
    </rPh>
    <rPh sb="2" eb="4">
      <t>カンケイ</t>
    </rPh>
    <phoneticPr fontId="1"/>
  </si>
  <si>
    <t>以前、鶴舞駅で転落死亡事故がありました。ホームの防護柵は優先的に作るべきと思う。</t>
    <rPh sb="0" eb="2">
      <t>イゼン</t>
    </rPh>
    <rPh sb="3" eb="5">
      <t>ツルマイ</t>
    </rPh>
    <rPh sb="5" eb="6">
      <t>エキ</t>
    </rPh>
    <rPh sb="7" eb="9">
      <t>テンラク</t>
    </rPh>
    <rPh sb="9" eb="11">
      <t>シボウ</t>
    </rPh>
    <rPh sb="11" eb="13">
      <t>ジコ</t>
    </rPh>
    <rPh sb="24" eb="27">
      <t>ボウゴサク</t>
    </rPh>
    <rPh sb="28" eb="31">
      <t>ユウセンテキ</t>
    </rPh>
    <rPh sb="32" eb="33">
      <t>ツク</t>
    </rPh>
    <rPh sb="37" eb="38">
      <t>オモ</t>
    </rPh>
    <phoneticPr fontId="1"/>
  </si>
  <si>
    <t>中津川から木曽方面へのダイヤが数時間の間があり、はい変不便を感じています。やむなく木曽から中津川まで車で来て、電車を利用しています。</t>
    <rPh sb="0" eb="3">
      <t>ナカツガワ</t>
    </rPh>
    <rPh sb="5" eb="7">
      <t>キソ</t>
    </rPh>
    <rPh sb="7" eb="9">
      <t>ホウメン</t>
    </rPh>
    <rPh sb="15" eb="18">
      <t>スウジカン</t>
    </rPh>
    <rPh sb="19" eb="20">
      <t>アイダ</t>
    </rPh>
    <rPh sb="26" eb="27">
      <t>ヘン</t>
    </rPh>
    <rPh sb="27" eb="29">
      <t>フベン</t>
    </rPh>
    <rPh sb="30" eb="31">
      <t>カン</t>
    </rPh>
    <rPh sb="41" eb="43">
      <t>キソ</t>
    </rPh>
    <rPh sb="45" eb="48">
      <t>ナカツガワ</t>
    </rPh>
    <rPh sb="50" eb="51">
      <t>クルマ</t>
    </rPh>
    <rPh sb="52" eb="53">
      <t>キ</t>
    </rPh>
    <rPh sb="55" eb="57">
      <t>デンシャ</t>
    </rPh>
    <rPh sb="58" eb="60">
      <t>リヨウ</t>
    </rPh>
    <phoneticPr fontId="1"/>
  </si>
  <si>
    <t>田舎では自家用車が生活必需品です。しかし、省エネ面や長距離運転が体力的に負担になる事などを考えると、鉄道の利便性を高める工夫をもっと行うべきと思う。</t>
    <rPh sb="0" eb="2">
      <t>イナカ</t>
    </rPh>
    <rPh sb="4" eb="8">
      <t>ジカヨウシャ</t>
    </rPh>
    <rPh sb="9" eb="11">
      <t>セイカツ</t>
    </rPh>
    <rPh sb="11" eb="14">
      <t>ヒツジュヒン</t>
    </rPh>
    <rPh sb="21" eb="22">
      <t>ショウ</t>
    </rPh>
    <rPh sb="24" eb="25">
      <t>メン</t>
    </rPh>
    <rPh sb="26" eb="29">
      <t>チョウキョリ</t>
    </rPh>
    <rPh sb="29" eb="31">
      <t>ウンテン</t>
    </rPh>
    <rPh sb="32" eb="35">
      <t>タイリョクテキ</t>
    </rPh>
    <rPh sb="36" eb="38">
      <t>フタン</t>
    </rPh>
    <rPh sb="41" eb="42">
      <t>コト</t>
    </rPh>
    <rPh sb="45" eb="46">
      <t>カンガ</t>
    </rPh>
    <rPh sb="50" eb="52">
      <t>テツドウ</t>
    </rPh>
    <rPh sb="53" eb="56">
      <t>リベンセイ</t>
    </rPh>
    <rPh sb="57" eb="58">
      <t>タカ</t>
    </rPh>
    <rPh sb="60" eb="62">
      <t>クフウ</t>
    </rPh>
    <rPh sb="66" eb="67">
      <t>オコナ</t>
    </rPh>
    <rPh sb="71" eb="72">
      <t>オモ</t>
    </rPh>
    <phoneticPr fontId="1"/>
  </si>
  <si>
    <t>講師</t>
    <rPh sb="0" eb="2">
      <t>コウシ</t>
    </rPh>
    <phoneticPr fontId="1"/>
  </si>
  <si>
    <t>名大病院へ行く一番先の所にエスカレーターがほしい（鶴舞駅中央線）</t>
    <rPh sb="0" eb="2">
      <t>メイダイ</t>
    </rPh>
    <rPh sb="2" eb="4">
      <t>ビョウイン</t>
    </rPh>
    <rPh sb="5" eb="6">
      <t>イ</t>
    </rPh>
    <rPh sb="7" eb="9">
      <t>イチバン</t>
    </rPh>
    <rPh sb="9" eb="10">
      <t>サキ</t>
    </rPh>
    <rPh sb="11" eb="12">
      <t>トコロ</t>
    </rPh>
    <rPh sb="25" eb="27">
      <t>ツルマイ</t>
    </rPh>
    <rPh sb="27" eb="28">
      <t>エキ</t>
    </rPh>
    <rPh sb="28" eb="31">
      <t>チュウオウセン</t>
    </rPh>
    <phoneticPr fontId="1"/>
  </si>
  <si>
    <t>千種</t>
    <rPh sb="0" eb="2">
      <t>チクサ</t>
    </rPh>
    <phoneticPr fontId="1"/>
  </si>
  <si>
    <t>混雑時に2人掛けの車両はやめてほしい。横一列に。エアコンの吹き出し口が出入り口付近にあるので、出入り口付近が混雑する。位置を車両中央付近に移せば入り口付近がすくのではないか。</t>
    <rPh sb="0" eb="2">
      <t>コンザツ</t>
    </rPh>
    <rPh sb="2" eb="3">
      <t>ジ</t>
    </rPh>
    <rPh sb="5" eb="6">
      <t>ヒト</t>
    </rPh>
    <rPh sb="6" eb="7">
      <t>カ</t>
    </rPh>
    <rPh sb="9" eb="11">
      <t>シャリョウ</t>
    </rPh>
    <rPh sb="19" eb="22">
      <t>ヨコイチレツ</t>
    </rPh>
    <rPh sb="29" eb="30">
      <t>フ</t>
    </rPh>
    <rPh sb="31" eb="32">
      <t>ダ</t>
    </rPh>
    <rPh sb="33" eb="34">
      <t>グチ</t>
    </rPh>
    <rPh sb="35" eb="37">
      <t>デイ</t>
    </rPh>
    <rPh sb="38" eb="39">
      <t>グチ</t>
    </rPh>
    <rPh sb="39" eb="41">
      <t>フキン</t>
    </rPh>
    <rPh sb="47" eb="49">
      <t>デイ</t>
    </rPh>
    <rPh sb="50" eb="51">
      <t>グチ</t>
    </rPh>
    <rPh sb="51" eb="53">
      <t>フキン</t>
    </rPh>
    <rPh sb="54" eb="56">
      <t>コンザツ</t>
    </rPh>
    <rPh sb="59" eb="61">
      <t>イチ</t>
    </rPh>
    <rPh sb="62" eb="64">
      <t>シャリョウ</t>
    </rPh>
    <rPh sb="64" eb="66">
      <t>チュウオウ</t>
    </rPh>
    <rPh sb="66" eb="68">
      <t>フキン</t>
    </rPh>
    <rPh sb="69" eb="70">
      <t>ウツ</t>
    </rPh>
    <rPh sb="72" eb="73">
      <t>イ</t>
    </rPh>
    <rPh sb="74" eb="75">
      <t>グチ</t>
    </rPh>
    <rPh sb="75" eb="77">
      <t>フキン</t>
    </rPh>
    <phoneticPr fontId="1"/>
  </si>
  <si>
    <t>料金が飛行機よりも随分高い。ホテルセットなどで安くなるよう工夫したら？台風など何日も前からわかっているはずだが、アナウンスなどの対応がお粗末。</t>
    <rPh sb="0" eb="2">
      <t>リョウキン</t>
    </rPh>
    <rPh sb="3" eb="6">
      <t>ヒコウキ</t>
    </rPh>
    <rPh sb="9" eb="11">
      <t>ズイブン</t>
    </rPh>
    <rPh sb="11" eb="12">
      <t>タカ</t>
    </rPh>
    <rPh sb="23" eb="24">
      <t>ヤス</t>
    </rPh>
    <rPh sb="29" eb="31">
      <t>クフウ</t>
    </rPh>
    <rPh sb="35" eb="37">
      <t>タイフウ</t>
    </rPh>
    <rPh sb="39" eb="41">
      <t>ナンニチ</t>
    </rPh>
    <rPh sb="42" eb="43">
      <t>マエ</t>
    </rPh>
    <rPh sb="64" eb="66">
      <t>タイオウ</t>
    </rPh>
    <rPh sb="68" eb="70">
      <t>ソマツ</t>
    </rPh>
    <phoneticPr fontId="1"/>
  </si>
  <si>
    <t>教諭</t>
    <rPh sb="0" eb="2">
      <t>キョウユ</t>
    </rPh>
    <phoneticPr fontId="1"/>
  </si>
  <si>
    <t>千種駅階段（昇降口）が朝混雑する。西側から昇降できると良い。ホームが狭い。事故（人身・信号機故障など）が多い。エレベーターが不便な所にある。エスカレーターがない。</t>
    <rPh sb="0" eb="2">
      <t>チグサ</t>
    </rPh>
    <rPh sb="2" eb="3">
      <t>エキ</t>
    </rPh>
    <rPh sb="3" eb="5">
      <t>カイダン</t>
    </rPh>
    <rPh sb="6" eb="9">
      <t>ショウコウグチ</t>
    </rPh>
    <rPh sb="11" eb="12">
      <t>アサ</t>
    </rPh>
    <rPh sb="12" eb="14">
      <t>コンザツ</t>
    </rPh>
    <rPh sb="17" eb="19">
      <t>ニシガワ</t>
    </rPh>
    <rPh sb="21" eb="23">
      <t>ショウコウ</t>
    </rPh>
    <rPh sb="27" eb="28">
      <t>ヨ</t>
    </rPh>
    <rPh sb="34" eb="35">
      <t>セマ</t>
    </rPh>
    <rPh sb="37" eb="39">
      <t>ジコ</t>
    </rPh>
    <rPh sb="40" eb="42">
      <t>ジンシン</t>
    </rPh>
    <rPh sb="43" eb="46">
      <t>シンゴウキ</t>
    </rPh>
    <rPh sb="46" eb="48">
      <t>コショウ</t>
    </rPh>
    <rPh sb="52" eb="53">
      <t>オオ</t>
    </rPh>
    <rPh sb="62" eb="64">
      <t>フベン</t>
    </rPh>
    <rPh sb="65" eb="66">
      <t>トコロ</t>
    </rPh>
    <phoneticPr fontId="1"/>
  </si>
  <si>
    <t>静岡県内のＪＲでトイレのない車両があって、たいへん困った。身延線、甲府・富士間の運行本数が少なすぎる。豊橋・大垣間は便利だが、それ以外は本数が少なく差がありすぎる。</t>
    <rPh sb="0" eb="2">
      <t>シズオカ</t>
    </rPh>
    <rPh sb="2" eb="4">
      <t>ケンナイ</t>
    </rPh>
    <rPh sb="14" eb="16">
      <t>シャリョウ</t>
    </rPh>
    <rPh sb="25" eb="26">
      <t>コマ</t>
    </rPh>
    <rPh sb="29" eb="31">
      <t>ミノブ</t>
    </rPh>
    <rPh sb="31" eb="32">
      <t>セン</t>
    </rPh>
    <rPh sb="33" eb="35">
      <t>コウフ</t>
    </rPh>
    <rPh sb="36" eb="38">
      <t>フジ</t>
    </rPh>
    <rPh sb="38" eb="39">
      <t>カン</t>
    </rPh>
    <rPh sb="40" eb="42">
      <t>ウンコウ</t>
    </rPh>
    <rPh sb="42" eb="44">
      <t>ホンスウ</t>
    </rPh>
    <rPh sb="45" eb="46">
      <t>スク</t>
    </rPh>
    <rPh sb="51" eb="53">
      <t>トヨハシ</t>
    </rPh>
    <rPh sb="54" eb="56">
      <t>オオガキ</t>
    </rPh>
    <rPh sb="56" eb="57">
      <t>カン</t>
    </rPh>
    <rPh sb="58" eb="60">
      <t>ベンリ</t>
    </rPh>
    <rPh sb="65" eb="67">
      <t>イガイ</t>
    </rPh>
    <rPh sb="68" eb="70">
      <t>ホンスウ</t>
    </rPh>
    <rPh sb="71" eb="72">
      <t>スク</t>
    </rPh>
    <rPh sb="74" eb="75">
      <t>サ</t>
    </rPh>
    <phoneticPr fontId="1"/>
  </si>
  <si>
    <t>ジパングでのぞみ乗車ができるようにしてほしい。</t>
    <rPh sb="8" eb="10">
      <t>ジョウシャ</t>
    </rPh>
    <phoneticPr fontId="1"/>
  </si>
  <si>
    <t>大曽根</t>
    <rPh sb="0" eb="3">
      <t>オオゾネ</t>
    </rPh>
    <phoneticPr fontId="1"/>
  </si>
  <si>
    <t>ホームに駅員がいない。ホームに安全柵がない。</t>
    <rPh sb="4" eb="6">
      <t>エキイン</t>
    </rPh>
    <rPh sb="15" eb="18">
      <t>アンゼンサク</t>
    </rPh>
    <phoneticPr fontId="1"/>
  </si>
  <si>
    <t>特急料金が高いので利用を控えている。</t>
    <rPh sb="0" eb="2">
      <t>トッキュウ</t>
    </rPh>
    <rPh sb="2" eb="4">
      <t>リョウキン</t>
    </rPh>
    <rPh sb="5" eb="6">
      <t>タカ</t>
    </rPh>
    <rPh sb="9" eb="11">
      <t>リヨウ</t>
    </rPh>
    <rPh sb="12" eb="13">
      <t>ヒカ</t>
    </rPh>
    <phoneticPr fontId="1"/>
  </si>
  <si>
    <t>勝川</t>
    <rPh sb="0" eb="2">
      <t>カチガワ</t>
    </rPh>
    <phoneticPr fontId="1"/>
  </si>
  <si>
    <t>ビル管理</t>
    <rPh sb="2" eb="4">
      <t>カンリ</t>
    </rPh>
    <phoneticPr fontId="1"/>
  </si>
  <si>
    <t>主要な駅は柵を取り付けるべし、新しくなった勝川駅にすらない。</t>
    <rPh sb="0" eb="2">
      <t>シュヨウ</t>
    </rPh>
    <rPh sb="3" eb="4">
      <t>エキ</t>
    </rPh>
    <rPh sb="5" eb="6">
      <t>サク</t>
    </rPh>
    <rPh sb="7" eb="8">
      <t>ト</t>
    </rPh>
    <rPh sb="9" eb="10">
      <t>ツ</t>
    </rPh>
    <rPh sb="15" eb="16">
      <t>アタラ</t>
    </rPh>
    <rPh sb="21" eb="23">
      <t>カチガワ</t>
    </rPh>
    <rPh sb="23" eb="24">
      <t>エキ</t>
    </rPh>
    <phoneticPr fontId="1"/>
  </si>
  <si>
    <t>トイレが汚れている、臭い。駅周辺が汚れている。木陰などがなく暑い。心の貧しい駅</t>
    <rPh sb="4" eb="5">
      <t>ヨゴ</t>
    </rPh>
    <rPh sb="10" eb="11">
      <t>クサ</t>
    </rPh>
    <rPh sb="13" eb="16">
      <t>エキシュウヘン</t>
    </rPh>
    <rPh sb="17" eb="18">
      <t>ヨゴ</t>
    </rPh>
    <rPh sb="23" eb="25">
      <t>コカゲ</t>
    </rPh>
    <rPh sb="30" eb="31">
      <t>アツ</t>
    </rPh>
    <rPh sb="33" eb="34">
      <t>ココロ</t>
    </rPh>
    <rPh sb="35" eb="36">
      <t>マズ</t>
    </rPh>
    <rPh sb="38" eb="39">
      <t>エキ</t>
    </rPh>
    <phoneticPr fontId="1"/>
  </si>
  <si>
    <t>２列に並んで待つよう、案内して在来線での横入りが多い。御理解と御協力との言葉は不快である。</t>
    <rPh sb="1" eb="2">
      <t>レツ</t>
    </rPh>
    <rPh sb="3" eb="4">
      <t>ナラ</t>
    </rPh>
    <rPh sb="6" eb="7">
      <t>マ</t>
    </rPh>
    <rPh sb="11" eb="13">
      <t>アンナイ</t>
    </rPh>
    <rPh sb="15" eb="18">
      <t>ザイライセン</t>
    </rPh>
    <rPh sb="20" eb="21">
      <t>ヨコ</t>
    </rPh>
    <rPh sb="21" eb="22">
      <t>ハイ</t>
    </rPh>
    <rPh sb="24" eb="25">
      <t>オオ</t>
    </rPh>
    <rPh sb="27" eb="30">
      <t>ゴリカイ</t>
    </rPh>
    <rPh sb="31" eb="34">
      <t>ゴキョウリョク</t>
    </rPh>
    <rPh sb="36" eb="38">
      <t>コトバ</t>
    </rPh>
    <rPh sb="39" eb="41">
      <t>フカイ</t>
    </rPh>
    <phoneticPr fontId="1"/>
  </si>
  <si>
    <t>全駅に安全柵が設置されると良いと思います。</t>
    <rPh sb="0" eb="2">
      <t>ゼンエキ</t>
    </rPh>
    <rPh sb="3" eb="6">
      <t>アンゼンサク</t>
    </rPh>
    <rPh sb="7" eb="9">
      <t>セッチ</t>
    </rPh>
    <rPh sb="13" eb="14">
      <t>ヨ</t>
    </rPh>
    <rPh sb="16" eb="17">
      <t>オモ</t>
    </rPh>
    <phoneticPr fontId="1"/>
  </si>
  <si>
    <t>８両編成の列車はかなりのスピードでホームに入ってきます。ホームの先頭には立ちません。名鉄小牧線の上飯田駅、地下鉄平安通駅は自動開閉の柵があり、安心です。</t>
    <rPh sb="1" eb="2">
      <t>リョウ</t>
    </rPh>
    <rPh sb="2" eb="4">
      <t>ヘンセイ</t>
    </rPh>
    <rPh sb="5" eb="7">
      <t>レッシャ</t>
    </rPh>
    <rPh sb="21" eb="22">
      <t>ハイ</t>
    </rPh>
    <rPh sb="32" eb="34">
      <t>セントウ</t>
    </rPh>
    <rPh sb="36" eb="37">
      <t>タ</t>
    </rPh>
    <rPh sb="42" eb="44">
      <t>メイテツ</t>
    </rPh>
    <rPh sb="44" eb="46">
      <t>コマキ</t>
    </rPh>
    <rPh sb="46" eb="47">
      <t>セン</t>
    </rPh>
    <rPh sb="48" eb="51">
      <t>カミイイダ</t>
    </rPh>
    <rPh sb="51" eb="52">
      <t>エキ</t>
    </rPh>
    <rPh sb="53" eb="56">
      <t>チカテツ</t>
    </rPh>
    <rPh sb="56" eb="59">
      <t>ヘイアンドオリ</t>
    </rPh>
    <rPh sb="59" eb="60">
      <t>エキ</t>
    </rPh>
    <rPh sb="61" eb="63">
      <t>ジドウ</t>
    </rPh>
    <rPh sb="63" eb="65">
      <t>カイヘイ</t>
    </rPh>
    <rPh sb="66" eb="67">
      <t>サク</t>
    </rPh>
    <rPh sb="71" eb="73">
      <t>アンシン</t>
    </rPh>
    <phoneticPr fontId="1"/>
  </si>
  <si>
    <t>大曽根駅は地下鉄に連絡する通路はバリアフリー化になっていますが、南口を利用するには急な階段を上り下りしなければなりません。特に下りは、こわい。千種駅も地下鉄と話し合い、エスカレーターをつけて欲しい。</t>
    <rPh sb="0" eb="3">
      <t>オオゾネ</t>
    </rPh>
    <rPh sb="3" eb="4">
      <t>エキ</t>
    </rPh>
    <rPh sb="5" eb="8">
      <t>チカテツ</t>
    </rPh>
    <rPh sb="9" eb="11">
      <t>レンラク</t>
    </rPh>
    <rPh sb="13" eb="15">
      <t>ツウロ</t>
    </rPh>
    <rPh sb="22" eb="23">
      <t>カ</t>
    </rPh>
    <rPh sb="32" eb="34">
      <t>ミナミグチ</t>
    </rPh>
    <rPh sb="35" eb="37">
      <t>リヨウ</t>
    </rPh>
    <rPh sb="41" eb="42">
      <t>キュウ</t>
    </rPh>
    <rPh sb="43" eb="45">
      <t>カイダン</t>
    </rPh>
    <rPh sb="46" eb="47">
      <t>ノボ</t>
    </rPh>
    <rPh sb="48" eb="49">
      <t>クダ</t>
    </rPh>
    <rPh sb="61" eb="62">
      <t>トク</t>
    </rPh>
    <rPh sb="63" eb="64">
      <t>クダ</t>
    </rPh>
    <rPh sb="71" eb="73">
      <t>チクサ</t>
    </rPh>
    <rPh sb="73" eb="74">
      <t>エキ</t>
    </rPh>
    <rPh sb="75" eb="78">
      <t>チカテツ</t>
    </rPh>
    <rPh sb="79" eb="80">
      <t>ハナ</t>
    </rPh>
    <rPh sb="81" eb="82">
      <t>ア</t>
    </rPh>
    <rPh sb="95" eb="96">
      <t>ホ</t>
    </rPh>
    <phoneticPr fontId="1"/>
  </si>
  <si>
    <t>ジパングクラブに入っていますが、のぞみ特急券の割引がありません。不満です。</t>
    <rPh sb="8" eb="9">
      <t>ハイ</t>
    </rPh>
    <rPh sb="19" eb="21">
      <t>トッキュウ</t>
    </rPh>
    <rPh sb="21" eb="22">
      <t>ケン</t>
    </rPh>
    <rPh sb="23" eb="25">
      <t>ワリビキ</t>
    </rPh>
    <rPh sb="32" eb="34">
      <t>フマン</t>
    </rPh>
    <phoneticPr fontId="1"/>
  </si>
  <si>
    <t>新幹線のように柵を設置する</t>
    <rPh sb="0" eb="3">
      <t>シンカンセン</t>
    </rPh>
    <rPh sb="7" eb="8">
      <t>サク</t>
    </rPh>
    <rPh sb="9" eb="11">
      <t>セッチ</t>
    </rPh>
    <phoneticPr fontId="1"/>
  </si>
  <si>
    <t>勝川駅にマックバリューが出来、とても便利です。簡易郵便局が出来る事と多数の方々が望んでおります。</t>
    <rPh sb="0" eb="2">
      <t>カチガワ</t>
    </rPh>
    <rPh sb="2" eb="3">
      <t>エキ</t>
    </rPh>
    <rPh sb="12" eb="14">
      <t>デキ</t>
    </rPh>
    <rPh sb="18" eb="20">
      <t>ベンリ</t>
    </rPh>
    <rPh sb="23" eb="25">
      <t>カンイ</t>
    </rPh>
    <rPh sb="25" eb="28">
      <t>ユウビンキョク</t>
    </rPh>
    <rPh sb="29" eb="31">
      <t>デキ</t>
    </rPh>
    <rPh sb="32" eb="33">
      <t>コト</t>
    </rPh>
    <rPh sb="34" eb="36">
      <t>タスウ</t>
    </rPh>
    <rPh sb="37" eb="39">
      <t>カタガタ</t>
    </rPh>
    <rPh sb="40" eb="41">
      <t>ノゾ</t>
    </rPh>
    <phoneticPr fontId="1"/>
  </si>
  <si>
    <t>最近、勝川・多治見、多治見・美濃太田、美濃太田・川辺を利用したところ、川辺駅は無人、カードをキャッチする機械もなく、帰宅して事情を話し、勝川でカードをチェックした不便、不都合を経験いたしました。勝川駅はとてもきれいになり大切に使わせていただきます。</t>
    <rPh sb="0" eb="2">
      <t>サイキン</t>
    </rPh>
    <rPh sb="3" eb="5">
      <t>カチガワ</t>
    </rPh>
    <rPh sb="6" eb="9">
      <t>タジミ</t>
    </rPh>
    <rPh sb="10" eb="13">
      <t>タジミ</t>
    </rPh>
    <rPh sb="14" eb="16">
      <t>ミノ</t>
    </rPh>
    <rPh sb="16" eb="18">
      <t>オオタ</t>
    </rPh>
    <rPh sb="19" eb="21">
      <t>ミノ</t>
    </rPh>
    <rPh sb="21" eb="23">
      <t>オオタ</t>
    </rPh>
    <rPh sb="24" eb="26">
      <t>カワベ</t>
    </rPh>
    <rPh sb="27" eb="29">
      <t>リヨウ</t>
    </rPh>
    <rPh sb="35" eb="37">
      <t>カワベ</t>
    </rPh>
    <rPh sb="37" eb="38">
      <t>エキ</t>
    </rPh>
    <rPh sb="39" eb="41">
      <t>ムジン</t>
    </rPh>
    <rPh sb="52" eb="54">
      <t>キカイ</t>
    </rPh>
    <rPh sb="58" eb="60">
      <t>キタク</t>
    </rPh>
    <rPh sb="62" eb="64">
      <t>ジジョウ</t>
    </rPh>
    <rPh sb="65" eb="66">
      <t>ハナ</t>
    </rPh>
    <rPh sb="68" eb="70">
      <t>カチガワ</t>
    </rPh>
    <rPh sb="81" eb="83">
      <t>フベン</t>
    </rPh>
    <rPh sb="84" eb="87">
      <t>フツゴウ</t>
    </rPh>
    <rPh sb="88" eb="90">
      <t>ケイケン</t>
    </rPh>
    <rPh sb="97" eb="99">
      <t>カチガワ</t>
    </rPh>
    <rPh sb="99" eb="100">
      <t>エキ</t>
    </rPh>
    <rPh sb="110" eb="112">
      <t>タイセツ</t>
    </rPh>
    <rPh sb="113" eb="114">
      <t>ツカ</t>
    </rPh>
    <phoneticPr fontId="1"/>
  </si>
  <si>
    <t>春日井</t>
    <rPh sb="0" eb="3">
      <t>カスガイ</t>
    </rPh>
    <phoneticPr fontId="1"/>
  </si>
  <si>
    <t>夕方、定期券及びきっぷを購入する時、随分並んでいる（12人位）のに1人で処理しているので随分待たされた。窓口は2つあるのだから少しは気遣いしてほしい。</t>
    <rPh sb="0" eb="2">
      <t>ユウガタ</t>
    </rPh>
    <rPh sb="3" eb="6">
      <t>テイキケン</t>
    </rPh>
    <rPh sb="6" eb="7">
      <t>オヨ</t>
    </rPh>
    <rPh sb="12" eb="14">
      <t>コウニュウ</t>
    </rPh>
    <rPh sb="16" eb="17">
      <t>トキ</t>
    </rPh>
    <rPh sb="18" eb="20">
      <t>ズイブン</t>
    </rPh>
    <rPh sb="20" eb="21">
      <t>ナラ</t>
    </rPh>
    <rPh sb="28" eb="29">
      <t>ニン</t>
    </rPh>
    <rPh sb="29" eb="30">
      <t>クライ</t>
    </rPh>
    <rPh sb="34" eb="35">
      <t>ヒト</t>
    </rPh>
    <rPh sb="36" eb="38">
      <t>ショリ</t>
    </rPh>
    <rPh sb="44" eb="46">
      <t>ズイブン</t>
    </rPh>
    <rPh sb="46" eb="47">
      <t>マ</t>
    </rPh>
    <rPh sb="52" eb="54">
      <t>マドグチ</t>
    </rPh>
    <rPh sb="63" eb="64">
      <t>スコ</t>
    </rPh>
    <rPh sb="66" eb="68">
      <t>キヅカ</t>
    </rPh>
    <phoneticPr fontId="1"/>
  </si>
  <si>
    <t>春日井市なのに春日井駅だけエレベーターもなければエスカレーターもない。勝川、神領駅でさえバリアフリー化、開拓の仕方が違うのではないか。出来上がるころは死んでいる。</t>
    <rPh sb="0" eb="4">
      <t>カスガイシ</t>
    </rPh>
    <rPh sb="7" eb="11">
      <t>カスガイエキ</t>
    </rPh>
    <rPh sb="35" eb="37">
      <t>カチカワ</t>
    </rPh>
    <rPh sb="38" eb="40">
      <t>ジンリョウ</t>
    </rPh>
    <rPh sb="40" eb="41">
      <t>エキ</t>
    </rPh>
    <rPh sb="50" eb="51">
      <t>カ</t>
    </rPh>
    <rPh sb="52" eb="54">
      <t>カイタク</t>
    </rPh>
    <rPh sb="55" eb="57">
      <t>シカタ</t>
    </rPh>
    <rPh sb="58" eb="59">
      <t>チガ</t>
    </rPh>
    <rPh sb="67" eb="70">
      <t>デキア</t>
    </rPh>
    <rPh sb="75" eb="76">
      <t>シ</t>
    </rPh>
    <phoneticPr fontId="1"/>
  </si>
  <si>
    <t>込む時間帯の車両が4,6両なんて少なすぎる。時間帯の事も考えて車両を多くしてほしい（8：30～9：30くらい）は特に。</t>
    <rPh sb="0" eb="1">
      <t>コ</t>
    </rPh>
    <rPh sb="2" eb="5">
      <t>ジカンタイ</t>
    </rPh>
    <rPh sb="6" eb="8">
      <t>シャリョウ</t>
    </rPh>
    <rPh sb="12" eb="13">
      <t>リョウ</t>
    </rPh>
    <rPh sb="16" eb="17">
      <t>スク</t>
    </rPh>
    <rPh sb="22" eb="25">
      <t>ジカンタイ</t>
    </rPh>
    <rPh sb="26" eb="27">
      <t>コト</t>
    </rPh>
    <rPh sb="28" eb="29">
      <t>カンガ</t>
    </rPh>
    <rPh sb="31" eb="33">
      <t>シャリョウ</t>
    </rPh>
    <rPh sb="34" eb="35">
      <t>オオ</t>
    </rPh>
    <rPh sb="56" eb="57">
      <t>トク</t>
    </rPh>
    <phoneticPr fontId="1"/>
  </si>
  <si>
    <t>可能ならば柵があったほうが良い。赤外線センサーで音が鳴るとかは。</t>
    <rPh sb="0" eb="2">
      <t>カノウ</t>
    </rPh>
    <rPh sb="5" eb="6">
      <t>サク</t>
    </rPh>
    <rPh sb="13" eb="14">
      <t>ヨ</t>
    </rPh>
    <rPh sb="16" eb="19">
      <t>セキガイセン</t>
    </rPh>
    <rPh sb="24" eb="25">
      <t>オト</t>
    </rPh>
    <rPh sb="26" eb="27">
      <t>ナ</t>
    </rPh>
    <phoneticPr fontId="1"/>
  </si>
  <si>
    <t>電車の遅れが出た場合、乗客に内容の詳細をアナウンスしてほしいです。訳もわからないまま待っているのも不安。腹立たしいです。</t>
    <rPh sb="0" eb="2">
      <t>デンシャ</t>
    </rPh>
    <rPh sb="3" eb="4">
      <t>オク</t>
    </rPh>
    <rPh sb="6" eb="7">
      <t>デ</t>
    </rPh>
    <rPh sb="8" eb="10">
      <t>バアイ</t>
    </rPh>
    <rPh sb="11" eb="13">
      <t>ジョウキャク</t>
    </rPh>
    <rPh sb="14" eb="16">
      <t>ナイヨウ</t>
    </rPh>
    <rPh sb="17" eb="19">
      <t>ショウサイ</t>
    </rPh>
    <rPh sb="33" eb="34">
      <t>ワケ</t>
    </rPh>
    <rPh sb="42" eb="43">
      <t>マ</t>
    </rPh>
    <rPh sb="49" eb="51">
      <t>フアン</t>
    </rPh>
    <rPh sb="52" eb="54">
      <t>ハラダ</t>
    </rPh>
    <phoneticPr fontId="1"/>
  </si>
  <si>
    <t>事故が起こった時、電車の配車方法をご一考下さい。</t>
    <rPh sb="0" eb="2">
      <t>ジコ</t>
    </rPh>
    <rPh sb="3" eb="4">
      <t>オ</t>
    </rPh>
    <rPh sb="7" eb="8">
      <t>トキ</t>
    </rPh>
    <rPh sb="9" eb="11">
      <t>デンシャ</t>
    </rPh>
    <rPh sb="12" eb="14">
      <t>ハイシャ</t>
    </rPh>
    <rPh sb="14" eb="16">
      <t>ホウホウ</t>
    </rPh>
    <rPh sb="18" eb="20">
      <t>イッコウ</t>
    </rPh>
    <rPh sb="20" eb="21">
      <t>クダ</t>
    </rPh>
    <phoneticPr fontId="1"/>
  </si>
  <si>
    <t>黄色の線の電車側を歩いている人を多く見かけます。私たちが注意するのもはばかりますので、係員さんがこまめに注意するべき。</t>
    <rPh sb="0" eb="2">
      <t>キイロ</t>
    </rPh>
    <rPh sb="3" eb="4">
      <t>セン</t>
    </rPh>
    <rPh sb="5" eb="7">
      <t>デンシャ</t>
    </rPh>
    <rPh sb="7" eb="8">
      <t>ガワ</t>
    </rPh>
    <rPh sb="9" eb="10">
      <t>アル</t>
    </rPh>
    <rPh sb="14" eb="15">
      <t>ヒト</t>
    </rPh>
    <rPh sb="16" eb="17">
      <t>オオ</t>
    </rPh>
    <rPh sb="18" eb="19">
      <t>ミ</t>
    </rPh>
    <rPh sb="24" eb="25">
      <t>ワタシ</t>
    </rPh>
    <rPh sb="28" eb="30">
      <t>チュウイ</t>
    </rPh>
    <rPh sb="43" eb="45">
      <t>カカリイン</t>
    </rPh>
    <rPh sb="52" eb="54">
      <t>チュウイ</t>
    </rPh>
    <phoneticPr fontId="1"/>
  </si>
  <si>
    <t>春田で乗降する人が多く、大変な思いを常にしております。もう1.2両多くなったらこの悩みは解消されると思いますが無理でしょうか？</t>
    <rPh sb="0" eb="2">
      <t>ハルタ</t>
    </rPh>
    <rPh sb="3" eb="5">
      <t>ジョウコウ</t>
    </rPh>
    <rPh sb="7" eb="8">
      <t>ヒト</t>
    </rPh>
    <rPh sb="9" eb="10">
      <t>オオ</t>
    </rPh>
    <rPh sb="12" eb="14">
      <t>タイヘン</t>
    </rPh>
    <rPh sb="15" eb="16">
      <t>オモ</t>
    </rPh>
    <rPh sb="18" eb="19">
      <t>ツネ</t>
    </rPh>
    <rPh sb="32" eb="33">
      <t>リョウ</t>
    </rPh>
    <rPh sb="33" eb="34">
      <t>オオ</t>
    </rPh>
    <rPh sb="41" eb="42">
      <t>ナヤ</t>
    </rPh>
    <rPh sb="44" eb="46">
      <t>カイショウ</t>
    </rPh>
    <rPh sb="50" eb="51">
      <t>オモ</t>
    </rPh>
    <rPh sb="55" eb="57">
      <t>ムリ</t>
    </rPh>
    <phoneticPr fontId="1"/>
  </si>
  <si>
    <t>74</t>
  </si>
  <si>
    <t>今だエレベーターエスカレーターが無い為残念でなりません　平成27年着工ですか遅いですね一日も早く</t>
    <rPh sb="0" eb="1">
      <t>イマ</t>
    </rPh>
    <rPh sb="16" eb="17">
      <t>ナ</t>
    </rPh>
    <rPh sb="18" eb="19">
      <t>タメ</t>
    </rPh>
    <rPh sb="19" eb="21">
      <t>ザンネン</t>
    </rPh>
    <rPh sb="28" eb="30">
      <t>ヘイセイ</t>
    </rPh>
    <rPh sb="32" eb="33">
      <t>トシ</t>
    </rPh>
    <rPh sb="33" eb="35">
      <t>チャッコウ</t>
    </rPh>
    <rPh sb="38" eb="39">
      <t>オソ</t>
    </rPh>
    <rPh sb="43" eb="45">
      <t>イチニチ</t>
    </rPh>
    <rPh sb="46" eb="47">
      <t>ハヤ</t>
    </rPh>
    <phoneticPr fontId="1"/>
  </si>
  <si>
    <t>私はこの年齢になるまでに数回しか利用してないものです今の新幹線で十分なのにどうしてリニア建設が必要なのか本当に赤字ローカル線ばかりで無駄なことばかりと思わてならないのです</t>
    <rPh sb="0" eb="1">
      <t>ワタシ</t>
    </rPh>
    <rPh sb="4" eb="6">
      <t>ネンレイ</t>
    </rPh>
    <rPh sb="12" eb="14">
      <t>スウカイ</t>
    </rPh>
    <rPh sb="16" eb="18">
      <t>リヨウ</t>
    </rPh>
    <rPh sb="26" eb="27">
      <t>イマ</t>
    </rPh>
    <rPh sb="28" eb="31">
      <t>シンカンセン</t>
    </rPh>
    <rPh sb="32" eb="34">
      <t>ジュウブン</t>
    </rPh>
    <rPh sb="44" eb="46">
      <t>ケンセツ</t>
    </rPh>
    <rPh sb="47" eb="49">
      <t>ヒツヨウ</t>
    </rPh>
    <rPh sb="52" eb="54">
      <t>ホントウ</t>
    </rPh>
    <rPh sb="55" eb="57">
      <t>アカジ</t>
    </rPh>
    <rPh sb="61" eb="62">
      <t>セン</t>
    </rPh>
    <rPh sb="66" eb="68">
      <t>ムダ</t>
    </rPh>
    <rPh sb="75" eb="76">
      <t>オモ</t>
    </rPh>
    <phoneticPr fontId="1"/>
  </si>
  <si>
    <t>パート公務員</t>
    <rPh sb="3" eb="6">
      <t>コウムイン</t>
    </rPh>
    <phoneticPr fontId="1"/>
  </si>
  <si>
    <t>まわりに、障害を(足に）もってみえる方もいらっしゃいます。又、妊婦さんもみえます。駅構内の階段がつらい‥と、言ってみえます。エレベーターの設置を待っています。が、春日井市の財政もあまり余裕がありません。経費をできるだけ少額になる建設計画を、市民は望んでいます。</t>
    <rPh sb="5" eb="7">
      <t>ショウガイ</t>
    </rPh>
    <rPh sb="9" eb="10">
      <t>アシ</t>
    </rPh>
    <rPh sb="18" eb="19">
      <t>カタ</t>
    </rPh>
    <rPh sb="29" eb="30">
      <t>マタ</t>
    </rPh>
    <rPh sb="31" eb="33">
      <t>ニンプ</t>
    </rPh>
    <rPh sb="41" eb="44">
      <t>エキコウナイ</t>
    </rPh>
    <rPh sb="45" eb="47">
      <t>カイダン</t>
    </rPh>
    <rPh sb="54" eb="55">
      <t>イ</t>
    </rPh>
    <rPh sb="69" eb="71">
      <t>セッチ</t>
    </rPh>
    <rPh sb="72" eb="73">
      <t>マ</t>
    </rPh>
    <rPh sb="81" eb="85">
      <t>カスガイシ</t>
    </rPh>
    <rPh sb="86" eb="88">
      <t>ザイセイ</t>
    </rPh>
    <rPh sb="92" eb="94">
      <t>ヨユウ</t>
    </rPh>
    <rPh sb="101" eb="103">
      <t>ケイヒ</t>
    </rPh>
    <rPh sb="109" eb="111">
      <t>ショウガク</t>
    </rPh>
    <rPh sb="114" eb="116">
      <t>ケンセツ</t>
    </rPh>
    <rPh sb="116" eb="118">
      <t>ケイカク</t>
    </rPh>
    <rPh sb="120" eb="122">
      <t>シミン</t>
    </rPh>
    <rPh sb="123" eb="124">
      <t>ノゾ</t>
    </rPh>
    <phoneticPr fontId="1"/>
  </si>
  <si>
    <t>高蔵寺</t>
    <rPh sb="0" eb="3">
      <t>コウゾウジ</t>
    </rPh>
    <phoneticPr fontId="1"/>
  </si>
  <si>
    <t>深夜人の乗り入れのない時間の電灯を消すこと。昼間の車内の電気を消すこと。曇りの日は冷房が非常によく効きます。少し弱めてほしい。温度管理をお願いします。</t>
    <rPh sb="0" eb="2">
      <t>シンヤ</t>
    </rPh>
    <rPh sb="2" eb="3">
      <t>ヒト</t>
    </rPh>
    <rPh sb="4" eb="5">
      <t>ノ</t>
    </rPh>
    <rPh sb="6" eb="7">
      <t>イ</t>
    </rPh>
    <rPh sb="11" eb="13">
      <t>ジカン</t>
    </rPh>
    <rPh sb="14" eb="16">
      <t>デントウ</t>
    </rPh>
    <rPh sb="17" eb="18">
      <t>ケ</t>
    </rPh>
    <rPh sb="22" eb="24">
      <t>ヒルマ</t>
    </rPh>
    <rPh sb="25" eb="27">
      <t>シャナイ</t>
    </rPh>
    <rPh sb="28" eb="30">
      <t>デンキ</t>
    </rPh>
    <rPh sb="31" eb="32">
      <t>ケ</t>
    </rPh>
    <rPh sb="36" eb="37">
      <t>クモ</t>
    </rPh>
    <rPh sb="39" eb="40">
      <t>ヒ</t>
    </rPh>
    <rPh sb="41" eb="43">
      <t>レイボウ</t>
    </rPh>
    <rPh sb="44" eb="46">
      <t>ヒジョウ</t>
    </rPh>
    <rPh sb="49" eb="50">
      <t>キ</t>
    </rPh>
    <rPh sb="54" eb="55">
      <t>スコ</t>
    </rPh>
    <rPh sb="56" eb="57">
      <t>ヨワ</t>
    </rPh>
    <rPh sb="63" eb="65">
      <t>オンド</t>
    </rPh>
    <rPh sb="65" eb="67">
      <t>カンリ</t>
    </rPh>
    <rPh sb="69" eb="70">
      <t>ネガ</t>
    </rPh>
    <phoneticPr fontId="1"/>
  </si>
  <si>
    <t>外国人用チケット（ジャパンレールパスと思われる）ののぞみ使用を。私の姉はアメリカにいます。毎年母のお墓参りで秋に来日します。2週間のバカンス、その間にＪＲ乗り放題チケットを使用しますが、のぞみに使えずひかりを探すのに大変です。政府は観光を希望しながらアンバランスです。</t>
    <rPh sb="0" eb="2">
      <t>ガイコク</t>
    </rPh>
    <rPh sb="2" eb="3">
      <t>ジン</t>
    </rPh>
    <rPh sb="3" eb="4">
      <t>ヨウ</t>
    </rPh>
    <rPh sb="19" eb="20">
      <t>オモ</t>
    </rPh>
    <rPh sb="28" eb="30">
      <t>シヨウ</t>
    </rPh>
    <rPh sb="32" eb="33">
      <t>ワタシ</t>
    </rPh>
    <rPh sb="34" eb="35">
      <t>アネ</t>
    </rPh>
    <rPh sb="45" eb="47">
      <t>マイトシ</t>
    </rPh>
    <rPh sb="47" eb="48">
      <t>ハハ</t>
    </rPh>
    <rPh sb="50" eb="52">
      <t>ハカマイ</t>
    </rPh>
    <rPh sb="54" eb="55">
      <t>アキ</t>
    </rPh>
    <rPh sb="56" eb="58">
      <t>ライニチ</t>
    </rPh>
    <rPh sb="63" eb="65">
      <t>シュウカン</t>
    </rPh>
    <rPh sb="73" eb="74">
      <t>カン</t>
    </rPh>
    <rPh sb="77" eb="78">
      <t>ノ</t>
    </rPh>
    <rPh sb="79" eb="81">
      <t>ホウダイ</t>
    </rPh>
    <rPh sb="86" eb="88">
      <t>シヨウ</t>
    </rPh>
    <rPh sb="97" eb="98">
      <t>ツカ</t>
    </rPh>
    <rPh sb="104" eb="105">
      <t>サガ</t>
    </rPh>
    <rPh sb="108" eb="110">
      <t>タイヘン</t>
    </rPh>
    <rPh sb="113" eb="115">
      <t>セイフ</t>
    </rPh>
    <rPh sb="116" eb="118">
      <t>カンコウ</t>
    </rPh>
    <rPh sb="119" eb="121">
      <t>キボウ</t>
    </rPh>
    <phoneticPr fontId="1"/>
  </si>
  <si>
    <t>運賃＝トイカカード利用と回数券利用の割引サービスの差、長距離運賃の割安感がない。航空運賃の方が安い。</t>
    <rPh sb="0" eb="2">
      <t>ウンチン</t>
    </rPh>
    <rPh sb="9" eb="11">
      <t>リヨウ</t>
    </rPh>
    <rPh sb="12" eb="15">
      <t>カイスウケン</t>
    </rPh>
    <rPh sb="15" eb="17">
      <t>リヨウ</t>
    </rPh>
    <rPh sb="18" eb="20">
      <t>ワリビキ</t>
    </rPh>
    <rPh sb="25" eb="26">
      <t>サ</t>
    </rPh>
    <rPh sb="27" eb="30">
      <t>チョウキョリ</t>
    </rPh>
    <rPh sb="30" eb="32">
      <t>ウンチン</t>
    </rPh>
    <rPh sb="33" eb="36">
      <t>ワリヤスカン</t>
    </rPh>
    <rPh sb="40" eb="42">
      <t>コウクウ</t>
    </rPh>
    <rPh sb="42" eb="44">
      <t>ウンチン</t>
    </rPh>
    <rPh sb="45" eb="46">
      <t>ホウ</t>
    </rPh>
    <rPh sb="47" eb="48">
      <t>ヤス</t>
    </rPh>
    <phoneticPr fontId="1"/>
  </si>
  <si>
    <t>ホームの前後広い範囲に椅子を置いてほしい。中央付近しかない。新守山駅で体調を悪くして休めず歩いていてふらついた。</t>
    <rPh sb="4" eb="6">
      <t>ゼンゴ</t>
    </rPh>
    <rPh sb="6" eb="7">
      <t>ヒロ</t>
    </rPh>
    <rPh sb="8" eb="10">
      <t>ハンイ</t>
    </rPh>
    <rPh sb="11" eb="13">
      <t>イス</t>
    </rPh>
    <rPh sb="14" eb="15">
      <t>オ</t>
    </rPh>
    <rPh sb="21" eb="23">
      <t>チュウオウ</t>
    </rPh>
    <rPh sb="23" eb="25">
      <t>フキン</t>
    </rPh>
    <rPh sb="30" eb="31">
      <t>シン</t>
    </rPh>
    <rPh sb="31" eb="33">
      <t>モリヤマ</t>
    </rPh>
    <rPh sb="33" eb="34">
      <t>エキ</t>
    </rPh>
    <rPh sb="35" eb="37">
      <t>タイチョウ</t>
    </rPh>
    <rPh sb="38" eb="39">
      <t>ワル</t>
    </rPh>
    <rPh sb="42" eb="43">
      <t>ヤス</t>
    </rPh>
    <rPh sb="45" eb="46">
      <t>アル</t>
    </rPh>
    <phoneticPr fontId="1"/>
  </si>
  <si>
    <t>現在の状況で良し。</t>
    <rPh sb="0" eb="2">
      <t>ゲンザイ</t>
    </rPh>
    <rPh sb="3" eb="5">
      <t>ジョウキョウ</t>
    </rPh>
    <rPh sb="6" eb="7">
      <t>ヨ</t>
    </rPh>
    <phoneticPr fontId="1"/>
  </si>
  <si>
    <t>あまり余計な設備を付けずに運賃の上昇を抑えてほしい。</t>
    <rPh sb="3" eb="5">
      <t>ヨケイ</t>
    </rPh>
    <rPh sb="6" eb="8">
      <t>セツビ</t>
    </rPh>
    <rPh sb="9" eb="10">
      <t>ツ</t>
    </rPh>
    <rPh sb="13" eb="15">
      <t>ウンチン</t>
    </rPh>
    <rPh sb="16" eb="18">
      <t>ジョウショウ</t>
    </rPh>
    <rPh sb="19" eb="20">
      <t>オサ</t>
    </rPh>
    <phoneticPr fontId="1"/>
  </si>
  <si>
    <t>転落事故多発の時間帯のホームのパトロールを行う。</t>
    <rPh sb="0" eb="2">
      <t>テンラク</t>
    </rPh>
    <rPh sb="2" eb="4">
      <t>ジコ</t>
    </rPh>
    <rPh sb="4" eb="6">
      <t>タハツ</t>
    </rPh>
    <rPh sb="7" eb="10">
      <t>ジカンタイ</t>
    </rPh>
    <rPh sb="21" eb="22">
      <t>オコナ</t>
    </rPh>
    <phoneticPr fontId="1"/>
  </si>
  <si>
    <t>安全上絶対に駅無人化はやめてほしい。</t>
    <rPh sb="0" eb="2">
      <t>アンゼン</t>
    </rPh>
    <rPh sb="2" eb="3">
      <t>ジョウ</t>
    </rPh>
    <rPh sb="3" eb="5">
      <t>ゼッタイ</t>
    </rPh>
    <rPh sb="6" eb="7">
      <t>エキ</t>
    </rPh>
    <rPh sb="7" eb="10">
      <t>ムジンカ</t>
    </rPh>
    <phoneticPr fontId="1"/>
  </si>
  <si>
    <t>ホームに駅員か保安員を配置してほしい。名古屋方面から米原まで直通列車を増発してほしい。</t>
    <rPh sb="4" eb="6">
      <t>エキイン</t>
    </rPh>
    <rPh sb="7" eb="9">
      <t>ホアン</t>
    </rPh>
    <rPh sb="9" eb="10">
      <t>イン</t>
    </rPh>
    <rPh sb="11" eb="13">
      <t>ハイチ</t>
    </rPh>
    <rPh sb="19" eb="22">
      <t>ナゴヤ</t>
    </rPh>
    <rPh sb="22" eb="24">
      <t>ホウメン</t>
    </rPh>
    <rPh sb="26" eb="28">
      <t>マイバラ</t>
    </rPh>
    <rPh sb="30" eb="32">
      <t>チョクツウ</t>
    </rPh>
    <rPh sb="32" eb="34">
      <t>レッシャ</t>
    </rPh>
    <rPh sb="35" eb="37">
      <t>ゾウハツ</t>
    </rPh>
    <phoneticPr fontId="1"/>
  </si>
  <si>
    <t>環境破壊につながるリニアを中止して在来線をもっともっと利用しやすく充実してほしい。</t>
    <rPh sb="0" eb="2">
      <t>カンキョウ</t>
    </rPh>
    <rPh sb="2" eb="4">
      <t>ハカイ</t>
    </rPh>
    <rPh sb="13" eb="15">
      <t>チュウシ</t>
    </rPh>
    <rPh sb="17" eb="20">
      <t>ザイライセン</t>
    </rPh>
    <rPh sb="27" eb="29">
      <t>リヨウ</t>
    </rPh>
    <rPh sb="33" eb="35">
      <t>ジュウジツ</t>
    </rPh>
    <phoneticPr fontId="1"/>
  </si>
  <si>
    <t>多治見</t>
    <rPh sb="0" eb="3">
      <t>タジミ</t>
    </rPh>
    <phoneticPr fontId="1"/>
  </si>
  <si>
    <t>無人駅をなくすこと。</t>
    <rPh sb="0" eb="3">
      <t>ムジンエキ</t>
    </rPh>
    <phoneticPr fontId="1"/>
  </si>
  <si>
    <t>スピード、スピードの追及で莫大な金を投入すべき時ではない。利用者の便と安全はもちろんを第1に考えるべき。リニアは不要。</t>
    <rPh sb="10" eb="12">
      <t>ツイキュウ</t>
    </rPh>
    <rPh sb="13" eb="15">
      <t>バクダイ</t>
    </rPh>
    <rPh sb="16" eb="17">
      <t>カネ</t>
    </rPh>
    <rPh sb="18" eb="20">
      <t>トウニュウ</t>
    </rPh>
    <rPh sb="23" eb="24">
      <t>トキ</t>
    </rPh>
    <rPh sb="29" eb="32">
      <t>リヨウシャ</t>
    </rPh>
    <rPh sb="33" eb="34">
      <t>ベン</t>
    </rPh>
    <rPh sb="35" eb="37">
      <t>アンゼン</t>
    </rPh>
    <rPh sb="43" eb="44">
      <t>ダイ</t>
    </rPh>
    <rPh sb="46" eb="47">
      <t>カンガ</t>
    </rPh>
    <rPh sb="56" eb="58">
      <t>フヨウ</t>
    </rPh>
    <phoneticPr fontId="1"/>
  </si>
  <si>
    <t>職員数が少ないので増やしてほしい。安全対策をしっかりやってほしい。</t>
    <rPh sb="0" eb="3">
      <t>ショクインスウ</t>
    </rPh>
    <rPh sb="4" eb="5">
      <t>スク</t>
    </rPh>
    <rPh sb="9" eb="10">
      <t>フ</t>
    </rPh>
    <rPh sb="17" eb="19">
      <t>アンゼン</t>
    </rPh>
    <rPh sb="19" eb="21">
      <t>タイサク</t>
    </rPh>
    <phoneticPr fontId="1"/>
  </si>
  <si>
    <t>リニアは地元の人たちには必要ない。それよりも無人駅に人を配置してください。</t>
    <rPh sb="4" eb="6">
      <t>ジモト</t>
    </rPh>
    <rPh sb="7" eb="8">
      <t>ヒト</t>
    </rPh>
    <rPh sb="12" eb="14">
      <t>ヒツヨウ</t>
    </rPh>
    <rPh sb="22" eb="25">
      <t>ムジンエキ</t>
    </rPh>
    <rPh sb="26" eb="27">
      <t>ヒト</t>
    </rPh>
    <rPh sb="28" eb="30">
      <t>ハイチ</t>
    </rPh>
    <phoneticPr fontId="1"/>
  </si>
  <si>
    <t>管理職</t>
    <rPh sb="0" eb="2">
      <t>カンリ</t>
    </rPh>
    <rPh sb="2" eb="3">
      <t>ショク</t>
    </rPh>
    <phoneticPr fontId="1"/>
  </si>
  <si>
    <t>新学期、大学生がお年寄りの席を占領して平気でいる。その時期はお年寄り、障害者、妊婦への優先をしっかり車内放送してほしい。ベンチが少ない。</t>
    <rPh sb="0" eb="3">
      <t>シンガッキ</t>
    </rPh>
    <rPh sb="4" eb="7">
      <t>ダイガクセイ</t>
    </rPh>
    <rPh sb="9" eb="11">
      <t>トシヨ</t>
    </rPh>
    <rPh sb="13" eb="14">
      <t>セキ</t>
    </rPh>
    <rPh sb="15" eb="17">
      <t>センリョウ</t>
    </rPh>
    <rPh sb="19" eb="21">
      <t>ヘイキ</t>
    </rPh>
    <rPh sb="27" eb="29">
      <t>ジキ</t>
    </rPh>
    <rPh sb="31" eb="33">
      <t>トシヨ</t>
    </rPh>
    <rPh sb="35" eb="38">
      <t>ショウガイシャ</t>
    </rPh>
    <rPh sb="39" eb="41">
      <t>ニンプ</t>
    </rPh>
    <rPh sb="43" eb="45">
      <t>ユウセン</t>
    </rPh>
    <rPh sb="50" eb="52">
      <t>シャナイ</t>
    </rPh>
    <rPh sb="52" eb="54">
      <t>ホウソウ</t>
    </rPh>
    <rPh sb="64" eb="65">
      <t>スク</t>
    </rPh>
    <phoneticPr fontId="1"/>
  </si>
  <si>
    <t>中央線のホームライナーは何のため？東海道線のように無料の特別快速にした方がサービスになるし、経営上もあまり変化ないのでは？特に、通勤・通学時間帯。</t>
    <rPh sb="0" eb="3">
      <t>チュウオウセン</t>
    </rPh>
    <rPh sb="12" eb="13">
      <t>ナン</t>
    </rPh>
    <rPh sb="17" eb="21">
      <t>トウカイドウセン</t>
    </rPh>
    <rPh sb="25" eb="27">
      <t>ムリョウ</t>
    </rPh>
    <rPh sb="28" eb="30">
      <t>トクベツ</t>
    </rPh>
    <rPh sb="30" eb="32">
      <t>カイソク</t>
    </rPh>
    <rPh sb="35" eb="36">
      <t>ホウ</t>
    </rPh>
    <rPh sb="46" eb="48">
      <t>ケイエイ</t>
    </rPh>
    <rPh sb="48" eb="49">
      <t>ジョウ</t>
    </rPh>
    <rPh sb="53" eb="55">
      <t>ヘンカ</t>
    </rPh>
    <rPh sb="61" eb="62">
      <t>トク</t>
    </rPh>
    <rPh sb="64" eb="66">
      <t>ツウキン</t>
    </rPh>
    <rPh sb="67" eb="69">
      <t>ツウガク</t>
    </rPh>
    <rPh sb="69" eb="72">
      <t>ジカンタイ</t>
    </rPh>
    <phoneticPr fontId="1"/>
  </si>
  <si>
    <t>多治見駅を降り2階の改札口へ昇るエスカレーターに人が集中し混雑する。別に階段があるが、もう1カ所階段を増やしてほしい。</t>
    <rPh sb="0" eb="3">
      <t>タジミ</t>
    </rPh>
    <rPh sb="3" eb="4">
      <t>エキ</t>
    </rPh>
    <rPh sb="5" eb="6">
      <t>オ</t>
    </rPh>
    <rPh sb="8" eb="9">
      <t>カイ</t>
    </rPh>
    <rPh sb="10" eb="12">
      <t>カイサツ</t>
    </rPh>
    <rPh sb="12" eb="13">
      <t>グチ</t>
    </rPh>
    <rPh sb="14" eb="15">
      <t>ノボ</t>
    </rPh>
    <rPh sb="24" eb="25">
      <t>ヒト</t>
    </rPh>
    <rPh sb="26" eb="28">
      <t>シュウチュウ</t>
    </rPh>
    <rPh sb="29" eb="31">
      <t>コンザツ</t>
    </rPh>
    <rPh sb="34" eb="35">
      <t>ベツ</t>
    </rPh>
    <rPh sb="36" eb="38">
      <t>カイダン</t>
    </rPh>
    <rPh sb="47" eb="48">
      <t>ショ</t>
    </rPh>
    <rPh sb="48" eb="50">
      <t>カイダン</t>
    </rPh>
    <rPh sb="51" eb="52">
      <t>フ</t>
    </rPh>
    <phoneticPr fontId="1"/>
  </si>
  <si>
    <t>多治見から東京新幹線で行く場合名古屋で途中下車できない（320円必要）新幹線は名古屋乗車なのに理解できない　名古屋で下車し弁当手土産等買いたい</t>
    <rPh sb="0" eb="3">
      <t>タジミ</t>
    </rPh>
    <rPh sb="5" eb="7">
      <t>トウキョウ</t>
    </rPh>
    <rPh sb="7" eb="10">
      <t>シンカンセン</t>
    </rPh>
    <rPh sb="11" eb="12">
      <t>イ</t>
    </rPh>
    <rPh sb="13" eb="15">
      <t>バアイ</t>
    </rPh>
    <rPh sb="15" eb="18">
      <t>ナゴヤ</t>
    </rPh>
    <rPh sb="19" eb="21">
      <t>トチュウ</t>
    </rPh>
    <rPh sb="21" eb="23">
      <t>ゲシャ</t>
    </rPh>
    <rPh sb="31" eb="32">
      <t>エン</t>
    </rPh>
    <rPh sb="32" eb="34">
      <t>ヒツヨウ</t>
    </rPh>
    <rPh sb="35" eb="38">
      <t>シンカンセン</t>
    </rPh>
    <rPh sb="39" eb="42">
      <t>ナゴヤ</t>
    </rPh>
    <rPh sb="42" eb="44">
      <t>ジョウシャ</t>
    </rPh>
    <rPh sb="47" eb="49">
      <t>リカイ</t>
    </rPh>
    <rPh sb="54" eb="57">
      <t>ナゴヤ</t>
    </rPh>
    <rPh sb="58" eb="60">
      <t>ゲシャ</t>
    </rPh>
    <rPh sb="61" eb="63">
      <t>ベントウ</t>
    </rPh>
    <rPh sb="63" eb="66">
      <t>テミヤゲ</t>
    </rPh>
    <rPh sb="66" eb="67">
      <t>ナド</t>
    </rPh>
    <rPh sb="67" eb="68">
      <t>カ</t>
    </rPh>
    <phoneticPr fontId="1"/>
  </si>
  <si>
    <t>JRになってから待合室がなくなったことはとても不便名古屋駅はベンチもない</t>
    <rPh sb="8" eb="11">
      <t>マチアイシツ</t>
    </rPh>
    <rPh sb="23" eb="25">
      <t>フベン</t>
    </rPh>
    <rPh sb="25" eb="29">
      <t>ナゴヤエキ</t>
    </rPh>
    <phoneticPr fontId="1"/>
  </si>
  <si>
    <t>私は経験したことはありませんが故意またはし聴覚障害者の方の転落事故が無いようにガードが必要ですね</t>
    <rPh sb="0" eb="1">
      <t>ワタシ</t>
    </rPh>
    <rPh sb="2" eb="4">
      <t>ケイケン</t>
    </rPh>
    <rPh sb="15" eb="17">
      <t>コイ</t>
    </rPh>
    <rPh sb="21" eb="23">
      <t>チョウカク</t>
    </rPh>
    <rPh sb="23" eb="26">
      <t>ショウガイシャ</t>
    </rPh>
    <rPh sb="27" eb="28">
      <t>ホウ</t>
    </rPh>
    <rPh sb="29" eb="31">
      <t>テンラク</t>
    </rPh>
    <rPh sb="31" eb="33">
      <t>ジコ</t>
    </rPh>
    <rPh sb="34" eb="35">
      <t>ナ</t>
    </rPh>
    <rPh sb="43" eb="45">
      <t>ヒツヨウ</t>
    </rPh>
    <phoneticPr fontId="1"/>
  </si>
  <si>
    <t>ダイヤ乱れ時は乗車する人に理由をきちんと放送で知らせてください　豪雨等で利用する列車が止まったりするけっこう人身事故も起きています復旧が遅くなる場合は帰路への別の対応をきちんとして下さい</t>
    <rPh sb="3" eb="4">
      <t>ミダ</t>
    </rPh>
    <rPh sb="5" eb="6">
      <t>ジ</t>
    </rPh>
    <rPh sb="7" eb="9">
      <t>ジョウシャ</t>
    </rPh>
    <rPh sb="11" eb="12">
      <t>ヒト</t>
    </rPh>
    <rPh sb="13" eb="15">
      <t>リユウ</t>
    </rPh>
    <rPh sb="20" eb="22">
      <t>ホウソウ</t>
    </rPh>
    <rPh sb="23" eb="24">
      <t>シ</t>
    </rPh>
    <rPh sb="32" eb="35">
      <t>ゴウウナド</t>
    </rPh>
    <rPh sb="36" eb="38">
      <t>リヨウ</t>
    </rPh>
    <rPh sb="40" eb="42">
      <t>レッシャ</t>
    </rPh>
    <rPh sb="43" eb="44">
      <t>ト</t>
    </rPh>
    <rPh sb="54" eb="56">
      <t>ジンシン</t>
    </rPh>
    <rPh sb="56" eb="58">
      <t>ジコ</t>
    </rPh>
    <rPh sb="59" eb="60">
      <t>オ</t>
    </rPh>
    <rPh sb="65" eb="67">
      <t>フッキュウ</t>
    </rPh>
    <rPh sb="68" eb="69">
      <t>オソ</t>
    </rPh>
    <rPh sb="72" eb="74">
      <t>バアイ</t>
    </rPh>
    <rPh sb="75" eb="77">
      <t>キロ</t>
    </rPh>
    <rPh sb="79" eb="80">
      <t>ベツ</t>
    </rPh>
    <rPh sb="81" eb="83">
      <t>タイオウ</t>
    </rPh>
    <rPh sb="90" eb="91">
      <t>クダ</t>
    </rPh>
    <phoneticPr fontId="1"/>
  </si>
  <si>
    <t>JR多治見駅～名古屋駅が千種駅を利用しています時間帯によって快速が減り300円追加のダイヤが目に付きます年金暮らしには負担です</t>
    <rPh sb="2" eb="6">
      <t>タジミエキ</t>
    </rPh>
    <rPh sb="7" eb="11">
      <t>ナゴヤエキ</t>
    </rPh>
    <rPh sb="12" eb="15">
      <t>チクサエキ</t>
    </rPh>
    <rPh sb="16" eb="18">
      <t>リヨウ</t>
    </rPh>
    <rPh sb="23" eb="26">
      <t>ジカンタイ</t>
    </rPh>
    <rPh sb="30" eb="32">
      <t>カイソク</t>
    </rPh>
    <rPh sb="33" eb="34">
      <t>ヘ</t>
    </rPh>
    <rPh sb="38" eb="39">
      <t>エン</t>
    </rPh>
    <rPh sb="39" eb="41">
      <t>ツイカ</t>
    </rPh>
    <rPh sb="46" eb="47">
      <t>メ</t>
    </rPh>
    <rPh sb="48" eb="49">
      <t>ツ</t>
    </rPh>
    <rPh sb="52" eb="54">
      <t>ネンキン</t>
    </rPh>
    <rPh sb="54" eb="55">
      <t>グ</t>
    </rPh>
    <rPh sb="59" eb="61">
      <t>フタン</t>
    </rPh>
    <phoneticPr fontId="1"/>
  </si>
  <si>
    <t>事務員</t>
    <rPh sb="0" eb="3">
      <t>ジムイン</t>
    </rPh>
    <phoneticPr fontId="1"/>
  </si>
  <si>
    <t>エレベーターが有るとよいです。鶴舞駅</t>
    <rPh sb="7" eb="8">
      <t>ア</t>
    </rPh>
    <rPh sb="15" eb="17">
      <t>ツルマイ</t>
    </rPh>
    <rPh sb="17" eb="18">
      <t>エキ</t>
    </rPh>
    <phoneticPr fontId="1"/>
  </si>
  <si>
    <t>(鶴舞）　駅にエレベーターがあるとよい。</t>
    <rPh sb="1" eb="3">
      <t>ツルマイ</t>
    </rPh>
    <rPh sb="5" eb="6">
      <t>エキ</t>
    </rPh>
    <phoneticPr fontId="1"/>
  </si>
  <si>
    <t>リニア新幹線には反対します。あまりにも重大な費用と危険性から。新駅の地元にも反対されています。経費の節減は在来線の無人化の他に本当に方法がないのですか？安全や利便性をぎせいにしないで下さい</t>
    <rPh sb="3" eb="6">
      <t>シンカンセン</t>
    </rPh>
    <rPh sb="8" eb="10">
      <t>ハンタイ</t>
    </rPh>
    <rPh sb="19" eb="21">
      <t>ジュウダイ</t>
    </rPh>
    <rPh sb="22" eb="24">
      <t>ヒヨウ</t>
    </rPh>
    <rPh sb="25" eb="28">
      <t>キケンセイ</t>
    </rPh>
    <rPh sb="31" eb="33">
      <t>シンエキ</t>
    </rPh>
    <rPh sb="34" eb="36">
      <t>ジモト</t>
    </rPh>
    <rPh sb="38" eb="40">
      <t>ハンタイ</t>
    </rPh>
    <rPh sb="47" eb="49">
      <t>ケイヒ</t>
    </rPh>
    <rPh sb="50" eb="52">
      <t>セツゲン</t>
    </rPh>
    <rPh sb="53" eb="56">
      <t>ザイライセン</t>
    </rPh>
    <rPh sb="57" eb="60">
      <t>ムジンカ</t>
    </rPh>
    <rPh sb="61" eb="62">
      <t>ホカ</t>
    </rPh>
    <rPh sb="63" eb="65">
      <t>ホントウ</t>
    </rPh>
    <rPh sb="66" eb="68">
      <t>ホウホウ</t>
    </rPh>
    <rPh sb="76" eb="78">
      <t>アンゼン</t>
    </rPh>
    <rPh sb="79" eb="82">
      <t>リベンセイ</t>
    </rPh>
    <rPh sb="91" eb="92">
      <t>クダ</t>
    </rPh>
    <phoneticPr fontId="1"/>
  </si>
  <si>
    <t>ＪＲ多治見駅は便利になってありがたいが、その前の不便な時が長過ぎた。私にはあとどれ位利用できるのでしょうか？</t>
    <rPh sb="2" eb="5">
      <t>タジミ</t>
    </rPh>
    <rPh sb="5" eb="6">
      <t>エキ</t>
    </rPh>
    <rPh sb="7" eb="9">
      <t>ベンリ</t>
    </rPh>
    <rPh sb="22" eb="23">
      <t>マエ</t>
    </rPh>
    <rPh sb="24" eb="26">
      <t>フベン</t>
    </rPh>
    <rPh sb="27" eb="28">
      <t>トキ</t>
    </rPh>
    <rPh sb="29" eb="30">
      <t>ナガ</t>
    </rPh>
    <rPh sb="30" eb="31">
      <t>ス</t>
    </rPh>
    <rPh sb="34" eb="35">
      <t>ワタシ</t>
    </rPh>
    <rPh sb="41" eb="42">
      <t>クライ</t>
    </rPh>
    <rPh sb="42" eb="44">
      <t>リヨウ</t>
    </rPh>
    <phoneticPr fontId="1"/>
  </si>
  <si>
    <t>土岐市</t>
    <rPh sb="0" eb="3">
      <t>トキシ</t>
    </rPh>
    <phoneticPr fontId="1"/>
  </si>
  <si>
    <t>土岐市駅でですが、1度も駅員の方が見回り、若しくは点検（安全）の姿を見たことがありません。（室内でモニターを監視しているだけですか）不安です。</t>
    <rPh sb="0" eb="4">
      <t>トキシエキ</t>
    </rPh>
    <rPh sb="10" eb="11">
      <t>ド</t>
    </rPh>
    <rPh sb="12" eb="14">
      <t>エキイン</t>
    </rPh>
    <rPh sb="15" eb="16">
      <t>カタ</t>
    </rPh>
    <rPh sb="17" eb="19">
      <t>ミマワ</t>
    </rPh>
    <rPh sb="21" eb="22">
      <t>モ</t>
    </rPh>
    <rPh sb="25" eb="27">
      <t>テンケン</t>
    </rPh>
    <rPh sb="28" eb="30">
      <t>アンゼン</t>
    </rPh>
    <rPh sb="32" eb="33">
      <t>スガタ</t>
    </rPh>
    <rPh sb="34" eb="35">
      <t>ミ</t>
    </rPh>
    <rPh sb="46" eb="48">
      <t>シツナイ</t>
    </rPh>
    <rPh sb="54" eb="56">
      <t>カンシ</t>
    </rPh>
    <rPh sb="66" eb="68">
      <t>フアン</t>
    </rPh>
    <phoneticPr fontId="1"/>
  </si>
  <si>
    <t>中津川から名古屋行きの早朝と深夜の時間、列車の本数を増やしてほしい。地域の活性化（観光）にもなると思います。</t>
    <rPh sb="0" eb="3">
      <t>ナカツガワ</t>
    </rPh>
    <rPh sb="5" eb="8">
      <t>ナゴヤ</t>
    </rPh>
    <rPh sb="8" eb="9">
      <t>ユ</t>
    </rPh>
    <rPh sb="11" eb="13">
      <t>ソウチョウ</t>
    </rPh>
    <rPh sb="14" eb="16">
      <t>シンヤ</t>
    </rPh>
    <rPh sb="17" eb="19">
      <t>ジカン</t>
    </rPh>
    <rPh sb="20" eb="22">
      <t>レッシャ</t>
    </rPh>
    <rPh sb="23" eb="25">
      <t>ホンスウ</t>
    </rPh>
    <rPh sb="26" eb="27">
      <t>フ</t>
    </rPh>
    <rPh sb="34" eb="36">
      <t>チイキ</t>
    </rPh>
    <rPh sb="37" eb="40">
      <t>カッセイカ</t>
    </rPh>
    <rPh sb="41" eb="43">
      <t>カンコウ</t>
    </rPh>
    <rPh sb="49" eb="50">
      <t>オモ</t>
    </rPh>
    <phoneticPr fontId="1"/>
  </si>
  <si>
    <t>看護師</t>
    <rPh sb="0" eb="3">
      <t>カンゴシ</t>
    </rPh>
    <phoneticPr fontId="1"/>
  </si>
  <si>
    <t>昇降口以外には柵の設置</t>
    <rPh sb="0" eb="1">
      <t>ノボル</t>
    </rPh>
    <rPh sb="1" eb="2">
      <t>オ</t>
    </rPh>
    <rPh sb="2" eb="3">
      <t>クチ</t>
    </rPh>
    <rPh sb="3" eb="5">
      <t>イガイ</t>
    </rPh>
    <rPh sb="7" eb="8">
      <t>サク</t>
    </rPh>
    <rPh sb="9" eb="11">
      <t>セッチ</t>
    </rPh>
    <phoneticPr fontId="1"/>
  </si>
  <si>
    <t>人身事故の列車が止まった後の対応で多治見までは何本も列車が来るがその先がない時が多く困る　駆け込み乗車の注意を促す車内放送が過剰ホームの駅員のホイッスルが過剰扉の開閉時間が長すぎてかえって駆け込む人がいるのでは　冷暖房が効きすぎたり効いてなかったり不適切なことが多い　駅のホームに屋根が無いところがあり雨の時ぬれる</t>
    <rPh sb="0" eb="2">
      <t>ジンシン</t>
    </rPh>
    <rPh sb="2" eb="4">
      <t>ジコ</t>
    </rPh>
    <rPh sb="5" eb="7">
      <t>レッシャ</t>
    </rPh>
    <rPh sb="8" eb="9">
      <t>ト</t>
    </rPh>
    <rPh sb="12" eb="13">
      <t>アト</t>
    </rPh>
    <rPh sb="14" eb="16">
      <t>タイオウ</t>
    </rPh>
    <rPh sb="17" eb="20">
      <t>タジミ</t>
    </rPh>
    <rPh sb="23" eb="25">
      <t>ナンボン</t>
    </rPh>
    <rPh sb="26" eb="28">
      <t>レッシャ</t>
    </rPh>
    <rPh sb="29" eb="30">
      <t>ク</t>
    </rPh>
    <rPh sb="34" eb="35">
      <t>サキ</t>
    </rPh>
    <rPh sb="38" eb="39">
      <t>トキ</t>
    </rPh>
    <rPh sb="40" eb="41">
      <t>オオ</t>
    </rPh>
    <rPh sb="42" eb="43">
      <t>コマ</t>
    </rPh>
    <rPh sb="45" eb="46">
      <t>カ</t>
    </rPh>
    <rPh sb="47" eb="48">
      <t>コ</t>
    </rPh>
    <rPh sb="49" eb="51">
      <t>ジョウシャ</t>
    </rPh>
    <rPh sb="52" eb="54">
      <t>チュウイ</t>
    </rPh>
    <rPh sb="55" eb="56">
      <t>ウナガ</t>
    </rPh>
    <rPh sb="57" eb="59">
      <t>シャナイ</t>
    </rPh>
    <rPh sb="59" eb="61">
      <t>ホウソウ</t>
    </rPh>
    <rPh sb="62" eb="64">
      <t>カジョウ</t>
    </rPh>
    <rPh sb="68" eb="70">
      <t>エキイン</t>
    </rPh>
    <rPh sb="77" eb="79">
      <t>カジョウ</t>
    </rPh>
    <rPh sb="79" eb="80">
      <t>トビラ</t>
    </rPh>
    <rPh sb="81" eb="83">
      <t>カイヘイ</t>
    </rPh>
    <rPh sb="83" eb="85">
      <t>ジカン</t>
    </rPh>
    <rPh sb="86" eb="87">
      <t>ナガ</t>
    </rPh>
    <rPh sb="94" eb="95">
      <t>カ</t>
    </rPh>
    <rPh sb="96" eb="97">
      <t>コ</t>
    </rPh>
    <rPh sb="98" eb="99">
      <t>ヒト</t>
    </rPh>
    <rPh sb="106" eb="109">
      <t>レイダンボウ</t>
    </rPh>
    <rPh sb="110" eb="111">
      <t>キ</t>
    </rPh>
    <rPh sb="116" eb="117">
      <t>キ</t>
    </rPh>
    <rPh sb="124" eb="127">
      <t>フテキセツ</t>
    </rPh>
    <rPh sb="131" eb="132">
      <t>オオ</t>
    </rPh>
    <rPh sb="134" eb="135">
      <t>エキ</t>
    </rPh>
    <rPh sb="140" eb="142">
      <t>ヤネ</t>
    </rPh>
    <rPh sb="143" eb="144">
      <t>ナ</t>
    </rPh>
    <rPh sb="151" eb="152">
      <t>アメ</t>
    </rPh>
    <rPh sb="153" eb="154">
      <t>トキ</t>
    </rPh>
    <phoneticPr fontId="1"/>
  </si>
  <si>
    <t>恵那</t>
    <rPh sb="0" eb="2">
      <t>エナ</t>
    </rPh>
    <phoneticPr fontId="1"/>
  </si>
  <si>
    <t>32</t>
  </si>
  <si>
    <t>名古屋神宮</t>
    <rPh sb="0" eb="3">
      <t>ナゴヤ</t>
    </rPh>
    <rPh sb="3" eb="5">
      <t>ジングウ</t>
    </rPh>
    <phoneticPr fontId="1"/>
  </si>
  <si>
    <t>・安全柵の設置　・保守要員の増員を　・より利用しやすいダイヤの確立</t>
    <rPh sb="1" eb="4">
      <t>アンゼンサク</t>
    </rPh>
    <rPh sb="5" eb="7">
      <t>セッチ</t>
    </rPh>
    <rPh sb="9" eb="11">
      <t>ホシュ</t>
    </rPh>
    <rPh sb="11" eb="13">
      <t>ヨウイン</t>
    </rPh>
    <rPh sb="14" eb="16">
      <t>ゾウイン</t>
    </rPh>
    <rPh sb="21" eb="23">
      <t>リヨウ</t>
    </rPh>
    <rPh sb="31" eb="33">
      <t>カクリツ</t>
    </rPh>
    <phoneticPr fontId="1"/>
  </si>
  <si>
    <t>・無人駅化の解消をめざし、当面早朝６時頃からは、駅員常置されたい。　・中央線名古屋発夜９時以降の瑞浪止（釜戸止）を、中津川駅まで延長されたい。</t>
    <rPh sb="1" eb="5">
      <t>ムジンエキカ</t>
    </rPh>
    <rPh sb="6" eb="8">
      <t>カイショウ</t>
    </rPh>
    <rPh sb="13" eb="15">
      <t>トウメン</t>
    </rPh>
    <rPh sb="15" eb="17">
      <t>ソウチョウ</t>
    </rPh>
    <rPh sb="18" eb="19">
      <t>ジ</t>
    </rPh>
    <rPh sb="19" eb="20">
      <t>コロ</t>
    </rPh>
    <rPh sb="24" eb="26">
      <t>エキイン</t>
    </rPh>
    <rPh sb="26" eb="28">
      <t>ジョウチ</t>
    </rPh>
    <rPh sb="35" eb="38">
      <t>チュウオウセン</t>
    </rPh>
    <rPh sb="38" eb="41">
      <t>ナゴヤ</t>
    </rPh>
    <rPh sb="41" eb="42">
      <t>ハツ</t>
    </rPh>
    <rPh sb="42" eb="43">
      <t>ヨル</t>
    </rPh>
    <rPh sb="44" eb="45">
      <t>ジ</t>
    </rPh>
    <rPh sb="45" eb="47">
      <t>イコウ</t>
    </rPh>
    <rPh sb="48" eb="50">
      <t>ミズナミ</t>
    </rPh>
    <rPh sb="50" eb="51">
      <t>ト</t>
    </rPh>
    <rPh sb="52" eb="54">
      <t>カマド</t>
    </rPh>
    <rPh sb="54" eb="55">
      <t>ト</t>
    </rPh>
    <rPh sb="58" eb="61">
      <t>ナカツガワ</t>
    </rPh>
    <rPh sb="61" eb="62">
      <t>エキ</t>
    </rPh>
    <rPh sb="64" eb="66">
      <t>エンチョウ</t>
    </rPh>
    <phoneticPr fontId="1"/>
  </si>
  <si>
    <t>恵那駅東階段側、踏切掲示板に「遮断機が降りだしたら…」とあるが、「赤色点滅信号機が成りだしたら…」に変更すべき。</t>
    <rPh sb="0" eb="2">
      <t>エナ</t>
    </rPh>
    <rPh sb="2" eb="3">
      <t>エキ</t>
    </rPh>
    <rPh sb="3" eb="4">
      <t>ヒガシ</t>
    </rPh>
    <rPh sb="4" eb="6">
      <t>カイダン</t>
    </rPh>
    <rPh sb="6" eb="7">
      <t>ガワ</t>
    </rPh>
    <rPh sb="8" eb="10">
      <t>フミキリ</t>
    </rPh>
    <rPh sb="10" eb="13">
      <t>ケイジバン</t>
    </rPh>
    <rPh sb="15" eb="18">
      <t>シャダンキ</t>
    </rPh>
    <rPh sb="19" eb="20">
      <t>オ</t>
    </rPh>
    <rPh sb="33" eb="35">
      <t>セキショク</t>
    </rPh>
    <rPh sb="35" eb="37">
      <t>テンメツ</t>
    </rPh>
    <rPh sb="37" eb="40">
      <t>シンゴウキ</t>
    </rPh>
    <rPh sb="41" eb="42">
      <t>ナ</t>
    </rPh>
    <rPh sb="50" eb="52">
      <t>ヘンコウ</t>
    </rPh>
    <phoneticPr fontId="1"/>
  </si>
  <si>
    <t>・早朝、夜間の無人駅状態をやめて欲しい。　・ホームライナー、セントラルライナーは事実上の運賃値上げの押しつけである。</t>
    <rPh sb="1" eb="3">
      <t>ソウチョウ</t>
    </rPh>
    <rPh sb="4" eb="6">
      <t>ヤカン</t>
    </rPh>
    <rPh sb="7" eb="10">
      <t>ムジンエキ</t>
    </rPh>
    <rPh sb="10" eb="12">
      <t>ジョウタイ</t>
    </rPh>
    <rPh sb="16" eb="17">
      <t>ホ</t>
    </rPh>
    <rPh sb="40" eb="43">
      <t>ジジツジョウ</t>
    </rPh>
    <rPh sb="44" eb="46">
      <t>ウンチン</t>
    </rPh>
    <rPh sb="46" eb="48">
      <t>ネア</t>
    </rPh>
    <rPh sb="50" eb="51">
      <t>オ</t>
    </rPh>
    <phoneticPr fontId="1"/>
  </si>
  <si>
    <t>・３１０円のライナー料金は高い　　・始発から終車まで待合室や切符売り場はしめないで！！</t>
    <rPh sb="4" eb="5">
      <t>エン</t>
    </rPh>
    <rPh sb="10" eb="12">
      <t>リョウキン</t>
    </rPh>
    <rPh sb="13" eb="14">
      <t>タカ</t>
    </rPh>
    <rPh sb="18" eb="20">
      <t>シハツ</t>
    </rPh>
    <rPh sb="22" eb="24">
      <t>シュウシャ</t>
    </rPh>
    <rPh sb="26" eb="29">
      <t>マチアイシツ</t>
    </rPh>
    <rPh sb="30" eb="32">
      <t>キップ</t>
    </rPh>
    <rPh sb="32" eb="33">
      <t>ウ</t>
    </rPh>
    <rPh sb="34" eb="35">
      <t>バ</t>
    </rPh>
    <phoneticPr fontId="1"/>
  </si>
  <si>
    <t>リニアより在来線の本数を増やしてほしい。その方が地方都市は元気になる</t>
    <rPh sb="5" eb="8">
      <t>ザイライセン</t>
    </rPh>
    <rPh sb="9" eb="11">
      <t>ホンスウ</t>
    </rPh>
    <rPh sb="12" eb="13">
      <t>フ</t>
    </rPh>
    <rPh sb="22" eb="23">
      <t>ホウ</t>
    </rPh>
    <rPh sb="24" eb="26">
      <t>チホウ</t>
    </rPh>
    <rPh sb="26" eb="28">
      <t>トシ</t>
    </rPh>
    <rPh sb="29" eb="31">
      <t>ゲンキ</t>
    </rPh>
    <phoneticPr fontId="1"/>
  </si>
  <si>
    <t>美乃坂本</t>
    <rPh sb="0" eb="2">
      <t>ミノ</t>
    </rPh>
    <rPh sb="2" eb="4">
      <t>サカモト</t>
    </rPh>
    <phoneticPr fontId="1"/>
  </si>
  <si>
    <t>美乃坂本駅階段のバリアを</t>
    <rPh sb="0" eb="2">
      <t>ミノ</t>
    </rPh>
    <rPh sb="2" eb="4">
      <t>サカモト</t>
    </rPh>
    <rPh sb="4" eb="5">
      <t>エキ</t>
    </rPh>
    <rPh sb="5" eb="7">
      <t>カイダン</t>
    </rPh>
    <phoneticPr fontId="1"/>
  </si>
  <si>
    <t>いま、美乃坂本(中津川市）ではリニア新幹線の話でもちきりです。無人駅をすすめるなど、リニアには反対します。</t>
    <rPh sb="3" eb="5">
      <t>ミノ</t>
    </rPh>
    <rPh sb="5" eb="7">
      <t>サカモト</t>
    </rPh>
    <rPh sb="8" eb="12">
      <t>ナカツガワシ</t>
    </rPh>
    <rPh sb="18" eb="21">
      <t>シンカンセン</t>
    </rPh>
    <rPh sb="22" eb="23">
      <t>ハナシ</t>
    </rPh>
    <rPh sb="31" eb="34">
      <t>ムジンエキ</t>
    </rPh>
    <rPh sb="47" eb="49">
      <t>ハンタイ</t>
    </rPh>
    <phoneticPr fontId="1"/>
  </si>
  <si>
    <t>在来線の駅の無人化などとんでもない話　笑顔で乗降客を迎える駅員が地域に活力を与える　JRの利益優先主義は社会のルールを崩すことにつながる合理化は社内努力で達成せよ</t>
    <rPh sb="0" eb="3">
      <t>ザイライセン</t>
    </rPh>
    <rPh sb="4" eb="5">
      <t>エキ</t>
    </rPh>
    <rPh sb="6" eb="9">
      <t>ムジンカ</t>
    </rPh>
    <rPh sb="17" eb="18">
      <t>ハナシ</t>
    </rPh>
    <rPh sb="19" eb="21">
      <t>エガオ</t>
    </rPh>
    <rPh sb="22" eb="25">
      <t>ジョウコウキャク</t>
    </rPh>
    <rPh sb="26" eb="27">
      <t>ムカ</t>
    </rPh>
    <rPh sb="29" eb="31">
      <t>エキイン</t>
    </rPh>
    <rPh sb="32" eb="34">
      <t>チイキ</t>
    </rPh>
    <rPh sb="35" eb="37">
      <t>カツリョク</t>
    </rPh>
    <rPh sb="38" eb="39">
      <t>アタ</t>
    </rPh>
    <rPh sb="45" eb="47">
      <t>リエキ</t>
    </rPh>
    <rPh sb="47" eb="49">
      <t>ユウセン</t>
    </rPh>
    <rPh sb="49" eb="51">
      <t>シュギ</t>
    </rPh>
    <rPh sb="52" eb="54">
      <t>シャカイ</t>
    </rPh>
    <rPh sb="59" eb="60">
      <t>クズ</t>
    </rPh>
    <rPh sb="68" eb="71">
      <t>ゴウリカ</t>
    </rPh>
    <rPh sb="72" eb="74">
      <t>シャナイ</t>
    </rPh>
    <rPh sb="74" eb="76">
      <t>ドリョク</t>
    </rPh>
    <rPh sb="77" eb="79">
      <t>タッセイ</t>
    </rPh>
    <phoneticPr fontId="1"/>
  </si>
  <si>
    <t>利用者重視公共交通機関としての使命を忘れるな　親方日の丸が前身であることを国民は忘れていないひたすら国民の安心で便利な足として努力すべき　駅の無人化絶対反対</t>
    <rPh sb="0" eb="3">
      <t>リヨウシャ</t>
    </rPh>
    <rPh sb="3" eb="5">
      <t>ジュウシ</t>
    </rPh>
    <rPh sb="5" eb="7">
      <t>コウキョウ</t>
    </rPh>
    <rPh sb="7" eb="9">
      <t>コウツウ</t>
    </rPh>
    <rPh sb="9" eb="11">
      <t>キカン</t>
    </rPh>
    <rPh sb="15" eb="17">
      <t>シメイ</t>
    </rPh>
    <rPh sb="18" eb="19">
      <t>ワス</t>
    </rPh>
    <rPh sb="23" eb="25">
      <t>オヤカタ</t>
    </rPh>
    <rPh sb="25" eb="26">
      <t>ヒ</t>
    </rPh>
    <rPh sb="27" eb="28">
      <t>マル</t>
    </rPh>
    <rPh sb="29" eb="31">
      <t>ゼンシン</t>
    </rPh>
    <rPh sb="37" eb="39">
      <t>コクミン</t>
    </rPh>
    <rPh sb="40" eb="41">
      <t>ワス</t>
    </rPh>
    <rPh sb="50" eb="52">
      <t>コクミン</t>
    </rPh>
    <rPh sb="53" eb="55">
      <t>アンシン</t>
    </rPh>
    <rPh sb="56" eb="58">
      <t>ベンリ</t>
    </rPh>
    <rPh sb="59" eb="60">
      <t>アシ</t>
    </rPh>
    <rPh sb="63" eb="65">
      <t>ドリョク</t>
    </rPh>
    <rPh sb="69" eb="70">
      <t>エキ</t>
    </rPh>
    <rPh sb="71" eb="74">
      <t>ムジンカ</t>
    </rPh>
    <rPh sb="74" eb="76">
      <t>ゼッタイ</t>
    </rPh>
    <rPh sb="76" eb="78">
      <t>ハンタイ</t>
    </rPh>
    <phoneticPr fontId="1"/>
  </si>
  <si>
    <t>無人化駅をなくす</t>
    <rPh sb="0" eb="3">
      <t>ムジンカ</t>
    </rPh>
    <rPh sb="3" eb="4">
      <t>エキ</t>
    </rPh>
    <phoneticPr fontId="1"/>
  </si>
  <si>
    <t>安全対策の為にも無人化駅をなくしてほしい。</t>
    <rPh sb="0" eb="2">
      <t>アンゼン</t>
    </rPh>
    <rPh sb="2" eb="4">
      <t>タイサク</t>
    </rPh>
    <rPh sb="5" eb="6">
      <t>タメ</t>
    </rPh>
    <rPh sb="8" eb="11">
      <t>ムジンカ</t>
    </rPh>
    <rPh sb="11" eb="12">
      <t>エキ</t>
    </rPh>
    <phoneticPr fontId="1"/>
  </si>
  <si>
    <t>リニア中央新幹線の計画の前に在来線の充実が必要です。無人化駅をなくしてほしい。</t>
    <rPh sb="3" eb="5">
      <t>チュウオウ</t>
    </rPh>
    <rPh sb="5" eb="8">
      <t>シンカンセン</t>
    </rPh>
    <rPh sb="9" eb="11">
      <t>ケイカク</t>
    </rPh>
    <rPh sb="12" eb="13">
      <t>マエ</t>
    </rPh>
    <rPh sb="14" eb="17">
      <t>ザイライセン</t>
    </rPh>
    <rPh sb="18" eb="20">
      <t>ジュウジツ</t>
    </rPh>
    <rPh sb="21" eb="23">
      <t>ヒツヨウ</t>
    </rPh>
    <rPh sb="26" eb="29">
      <t>ムジンカ</t>
    </rPh>
    <rPh sb="29" eb="30">
      <t>エキ</t>
    </rPh>
    <phoneticPr fontId="1"/>
  </si>
  <si>
    <t>坂下</t>
    <rPh sb="0" eb="2">
      <t>サカシタ</t>
    </rPh>
    <phoneticPr fontId="1"/>
  </si>
  <si>
    <t>25年以上前アメリカに行ったとき、ホームドアを初めて見て驚きました。これならホームへ落ち、けが、死亡など絶対にないと知りました。</t>
    <rPh sb="2" eb="5">
      <t>ネンイジョウ</t>
    </rPh>
    <rPh sb="5" eb="6">
      <t>マエ</t>
    </rPh>
    <rPh sb="11" eb="12">
      <t>イ</t>
    </rPh>
    <rPh sb="23" eb="24">
      <t>ハジ</t>
    </rPh>
    <rPh sb="26" eb="27">
      <t>ミ</t>
    </rPh>
    <rPh sb="28" eb="29">
      <t>オドロ</t>
    </rPh>
    <rPh sb="42" eb="43">
      <t>オ</t>
    </rPh>
    <rPh sb="48" eb="50">
      <t>シボウ</t>
    </rPh>
    <rPh sb="52" eb="54">
      <t>ゼッタイ</t>
    </rPh>
    <rPh sb="58" eb="59">
      <t>シ</t>
    </rPh>
    <phoneticPr fontId="1"/>
  </si>
  <si>
    <t>身体的に足腰が弱くなり跨線橋の昇降が辛くてやむなく自家用車を利用しています。経済的に考えても鉄道利用の方が得です。また、ダイヤが2時間も空白な時間があったり、中津川まで僅か9分で行けるのに・・・。遠方へＪＲへ行くのに駅できっぷが買えなくなったらどうしようと今から心配です。リニアは不要です。その分在来線を大切に＞</t>
    <rPh sb="0" eb="3">
      <t>シンタイテキ</t>
    </rPh>
    <rPh sb="4" eb="6">
      <t>アシコシ</t>
    </rPh>
    <rPh sb="7" eb="8">
      <t>ヨワ</t>
    </rPh>
    <rPh sb="11" eb="14">
      <t>コセンキョウ</t>
    </rPh>
    <rPh sb="15" eb="17">
      <t>ショウコウ</t>
    </rPh>
    <rPh sb="18" eb="19">
      <t>ツラ</t>
    </rPh>
    <rPh sb="25" eb="29">
      <t>ジカヨウシャ</t>
    </rPh>
    <rPh sb="30" eb="32">
      <t>リヨウ</t>
    </rPh>
    <rPh sb="38" eb="41">
      <t>ケイザイテキ</t>
    </rPh>
    <rPh sb="42" eb="43">
      <t>カンガ</t>
    </rPh>
    <rPh sb="46" eb="48">
      <t>テツドウ</t>
    </rPh>
    <rPh sb="48" eb="50">
      <t>リヨウ</t>
    </rPh>
    <rPh sb="51" eb="52">
      <t>ホウ</t>
    </rPh>
    <rPh sb="53" eb="54">
      <t>トク</t>
    </rPh>
    <rPh sb="65" eb="67">
      <t>ジカン</t>
    </rPh>
    <rPh sb="68" eb="70">
      <t>クウハク</t>
    </rPh>
    <rPh sb="71" eb="73">
      <t>ジカン</t>
    </rPh>
    <rPh sb="79" eb="82">
      <t>ナカツガワ</t>
    </rPh>
    <rPh sb="84" eb="85">
      <t>ワズ</t>
    </rPh>
    <rPh sb="87" eb="88">
      <t>フン</t>
    </rPh>
    <rPh sb="89" eb="90">
      <t>イ</t>
    </rPh>
    <rPh sb="98" eb="100">
      <t>エンポウ</t>
    </rPh>
    <rPh sb="104" eb="105">
      <t>ユ</t>
    </rPh>
    <rPh sb="108" eb="109">
      <t>エキ</t>
    </rPh>
    <rPh sb="114" eb="115">
      <t>カ</t>
    </rPh>
    <rPh sb="128" eb="129">
      <t>イマ</t>
    </rPh>
    <rPh sb="131" eb="133">
      <t>シンパイ</t>
    </rPh>
    <rPh sb="140" eb="142">
      <t>フヨウ</t>
    </rPh>
    <rPh sb="147" eb="148">
      <t>ブン</t>
    </rPh>
    <rPh sb="148" eb="151">
      <t>ザイライセン</t>
    </rPh>
    <rPh sb="152" eb="154">
      <t>タイセツ</t>
    </rPh>
    <phoneticPr fontId="1"/>
  </si>
  <si>
    <t>ＪＲは元々国鉄（私たち国民の所有）だったはずです。確かに大きな赤字でしたが、今は大黒字で威張ってますが、赤字は国民がまだ背負い続けていると思います。会社組織になったとはいえ、利益第一主義は改め、大都市優先を改め、過疎化をさらに推し進めるような施策は改めてほしい。ＪＲの偉い様、ローカル線に乗って1週間くらい旅をしたら如何ですか。今のＪＲ東海の考えでいったとき、尼崎線のような事故がまた起きるでしょう。基本的な考えを改めてほしい。</t>
    <rPh sb="3" eb="5">
      <t>モトモト</t>
    </rPh>
    <rPh sb="5" eb="7">
      <t>コクテツ</t>
    </rPh>
    <rPh sb="8" eb="9">
      <t>ワタシ</t>
    </rPh>
    <rPh sb="11" eb="13">
      <t>コクミン</t>
    </rPh>
    <rPh sb="14" eb="16">
      <t>ショユウ</t>
    </rPh>
    <rPh sb="25" eb="26">
      <t>タシ</t>
    </rPh>
    <rPh sb="28" eb="29">
      <t>オオ</t>
    </rPh>
    <rPh sb="31" eb="33">
      <t>アカジ</t>
    </rPh>
    <rPh sb="38" eb="39">
      <t>イマ</t>
    </rPh>
    <rPh sb="40" eb="41">
      <t>オオ</t>
    </rPh>
    <rPh sb="41" eb="43">
      <t>クロジ</t>
    </rPh>
    <rPh sb="44" eb="46">
      <t>イバ</t>
    </rPh>
    <rPh sb="52" eb="54">
      <t>アカジ</t>
    </rPh>
    <rPh sb="55" eb="57">
      <t>コクミン</t>
    </rPh>
    <rPh sb="60" eb="62">
      <t>セオ</t>
    </rPh>
    <rPh sb="63" eb="64">
      <t>ツヅ</t>
    </rPh>
    <rPh sb="69" eb="70">
      <t>オモ</t>
    </rPh>
    <rPh sb="74" eb="76">
      <t>カイシャ</t>
    </rPh>
    <rPh sb="76" eb="78">
      <t>ソシキ</t>
    </rPh>
    <rPh sb="87" eb="89">
      <t>リエキ</t>
    </rPh>
    <rPh sb="89" eb="91">
      <t>ダイイチ</t>
    </rPh>
    <rPh sb="91" eb="93">
      <t>シュギ</t>
    </rPh>
    <rPh sb="94" eb="95">
      <t>アラタ</t>
    </rPh>
    <rPh sb="97" eb="100">
      <t>ダイトシ</t>
    </rPh>
    <rPh sb="100" eb="102">
      <t>ユウセン</t>
    </rPh>
    <rPh sb="103" eb="104">
      <t>アラタ</t>
    </rPh>
    <rPh sb="106" eb="109">
      <t>カソカ</t>
    </rPh>
    <rPh sb="113" eb="114">
      <t>オ</t>
    </rPh>
    <rPh sb="115" eb="116">
      <t>スス</t>
    </rPh>
    <rPh sb="121" eb="123">
      <t>シサク</t>
    </rPh>
    <rPh sb="124" eb="125">
      <t>アラタ</t>
    </rPh>
    <rPh sb="134" eb="135">
      <t>エラ</t>
    </rPh>
    <rPh sb="136" eb="137">
      <t>サマ</t>
    </rPh>
    <rPh sb="142" eb="143">
      <t>セン</t>
    </rPh>
    <rPh sb="144" eb="145">
      <t>ノ</t>
    </rPh>
    <rPh sb="148" eb="150">
      <t>シュウカン</t>
    </rPh>
    <rPh sb="153" eb="154">
      <t>タビ</t>
    </rPh>
    <rPh sb="158" eb="160">
      <t>イカガ</t>
    </rPh>
    <rPh sb="164" eb="165">
      <t>イマ</t>
    </rPh>
    <rPh sb="168" eb="170">
      <t>トウカイ</t>
    </rPh>
    <rPh sb="171" eb="172">
      <t>カンガ</t>
    </rPh>
    <rPh sb="180" eb="182">
      <t>アマガサキ</t>
    </rPh>
    <rPh sb="182" eb="183">
      <t>セン</t>
    </rPh>
    <rPh sb="187" eb="189">
      <t>ジコ</t>
    </rPh>
    <rPh sb="192" eb="193">
      <t>オ</t>
    </rPh>
    <rPh sb="200" eb="203">
      <t>キホンテキ</t>
    </rPh>
    <rPh sb="204" eb="205">
      <t>カンガ</t>
    </rPh>
    <rPh sb="207" eb="208">
      <t>アラタ</t>
    </rPh>
    <phoneticPr fontId="1"/>
  </si>
  <si>
    <t>駅の無人化は安全面も含めて若年層の保安交通弱者へのしわ寄せになりますので大反対です</t>
    <rPh sb="0" eb="1">
      <t>エキ</t>
    </rPh>
    <rPh sb="2" eb="5">
      <t>ムジンカ</t>
    </rPh>
    <rPh sb="6" eb="9">
      <t>アンゼンメン</t>
    </rPh>
    <rPh sb="10" eb="11">
      <t>フク</t>
    </rPh>
    <rPh sb="13" eb="15">
      <t>ジャクネン</t>
    </rPh>
    <rPh sb="15" eb="16">
      <t>ソウ</t>
    </rPh>
    <rPh sb="17" eb="19">
      <t>ホアン</t>
    </rPh>
    <rPh sb="19" eb="21">
      <t>コウツウ</t>
    </rPh>
    <rPh sb="21" eb="23">
      <t>ジャクシャ</t>
    </rPh>
    <rPh sb="27" eb="28">
      <t>ヨ</t>
    </rPh>
    <rPh sb="36" eb="39">
      <t>ダイハンタイ</t>
    </rPh>
    <phoneticPr fontId="1"/>
  </si>
  <si>
    <t>利益優先の経営は長続きしません先の永井先を見据えた考えに変えてほしいです</t>
    <rPh sb="0" eb="2">
      <t>リエキ</t>
    </rPh>
    <rPh sb="2" eb="4">
      <t>ユウセン</t>
    </rPh>
    <rPh sb="5" eb="7">
      <t>ケイエイ</t>
    </rPh>
    <rPh sb="8" eb="10">
      <t>ナガツヅ</t>
    </rPh>
    <rPh sb="15" eb="16">
      <t>サキ</t>
    </rPh>
    <rPh sb="17" eb="19">
      <t>ナガイ</t>
    </rPh>
    <rPh sb="19" eb="20">
      <t>サキ</t>
    </rPh>
    <rPh sb="21" eb="23">
      <t>ミス</t>
    </rPh>
    <rPh sb="25" eb="26">
      <t>カンガ</t>
    </rPh>
    <rPh sb="28" eb="29">
      <t>カ</t>
    </rPh>
    <phoneticPr fontId="1"/>
  </si>
  <si>
    <t>野尻</t>
    <rPh sb="0" eb="2">
      <t>ノジリ</t>
    </rPh>
    <phoneticPr fontId="1"/>
  </si>
  <si>
    <t>寒い土地なのに待合室に暖房が全くないのは不親切だと感じる。</t>
    <rPh sb="0" eb="1">
      <t>サム</t>
    </rPh>
    <rPh sb="2" eb="4">
      <t>トチ</t>
    </rPh>
    <rPh sb="7" eb="10">
      <t>マチアイシツ</t>
    </rPh>
    <rPh sb="11" eb="13">
      <t>ダンボウ</t>
    </rPh>
    <rPh sb="14" eb="15">
      <t>マッタ</t>
    </rPh>
    <rPh sb="20" eb="23">
      <t>フシンセツ</t>
    </rPh>
    <rPh sb="25" eb="26">
      <t>カン</t>
    </rPh>
    <phoneticPr fontId="1"/>
  </si>
  <si>
    <t>須原</t>
    <rPh sb="0" eb="2">
      <t>スハラ</t>
    </rPh>
    <phoneticPr fontId="1"/>
  </si>
  <si>
    <t>有刺鉄線を上部に設置してあるが、景観的によい感じがしない。</t>
    <rPh sb="0" eb="2">
      <t>ユウシ</t>
    </rPh>
    <rPh sb="2" eb="4">
      <t>テッセン</t>
    </rPh>
    <rPh sb="5" eb="7">
      <t>ジョウブ</t>
    </rPh>
    <rPh sb="8" eb="10">
      <t>セッチ</t>
    </rPh>
    <rPh sb="16" eb="18">
      <t>ケイカン</t>
    </rPh>
    <rPh sb="18" eb="19">
      <t>テキ</t>
    </rPh>
    <rPh sb="22" eb="23">
      <t>カン</t>
    </rPh>
    <phoneticPr fontId="1"/>
  </si>
  <si>
    <t>青空フリーパスを平日にも利用できるといいと思う。</t>
    <rPh sb="0" eb="2">
      <t>アオゾラ</t>
    </rPh>
    <rPh sb="8" eb="10">
      <t>ヘイジツ</t>
    </rPh>
    <rPh sb="12" eb="14">
      <t>リヨウ</t>
    </rPh>
    <rPh sb="21" eb="22">
      <t>オモ</t>
    </rPh>
    <phoneticPr fontId="1"/>
  </si>
  <si>
    <t>日帰りあるいは１泊くらいの冷え実でも参加できるプランを作ってほしい。</t>
    <rPh sb="0" eb="2">
      <t>ヒガエ</t>
    </rPh>
    <rPh sb="8" eb="9">
      <t>ハク</t>
    </rPh>
    <rPh sb="13" eb="14">
      <t>ヒ</t>
    </rPh>
    <rPh sb="15" eb="16">
      <t>ジツ</t>
    </rPh>
    <rPh sb="18" eb="20">
      <t>サンカ</t>
    </rPh>
    <rPh sb="27" eb="28">
      <t>ツク</t>
    </rPh>
    <phoneticPr fontId="1"/>
  </si>
  <si>
    <t>上松</t>
    <rPh sb="0" eb="2">
      <t>アゲマツ</t>
    </rPh>
    <phoneticPr fontId="1"/>
  </si>
  <si>
    <t>40</t>
  </si>
  <si>
    <t>各ホームに防止ゲート、都営線のようなゲートを設ける。</t>
    <rPh sb="0" eb="1">
      <t>カク</t>
    </rPh>
    <rPh sb="5" eb="7">
      <t>ボウシ</t>
    </rPh>
    <rPh sb="11" eb="13">
      <t>トエイ</t>
    </rPh>
    <rPh sb="13" eb="14">
      <t>セン</t>
    </rPh>
    <rPh sb="22" eb="23">
      <t>モウ</t>
    </rPh>
    <phoneticPr fontId="1"/>
  </si>
  <si>
    <t>各駅の駅員減少に不満。駅の安全性が図れない。</t>
    <rPh sb="0" eb="2">
      <t>カクエキ</t>
    </rPh>
    <rPh sb="3" eb="5">
      <t>エキイン</t>
    </rPh>
    <rPh sb="5" eb="7">
      <t>ゲンショウ</t>
    </rPh>
    <rPh sb="8" eb="10">
      <t>フマン</t>
    </rPh>
    <rPh sb="11" eb="12">
      <t>エキ</t>
    </rPh>
    <rPh sb="13" eb="16">
      <t>アンゼンセイ</t>
    </rPh>
    <rPh sb="17" eb="18">
      <t>ハカ</t>
    </rPh>
    <phoneticPr fontId="1"/>
  </si>
  <si>
    <t>上松駅を無人化にしないようお願いします</t>
    <rPh sb="0" eb="3">
      <t>アゲマツエキ</t>
    </rPh>
    <rPh sb="4" eb="7">
      <t>ムジンカ</t>
    </rPh>
    <rPh sb="14" eb="15">
      <t>ネガ</t>
    </rPh>
    <phoneticPr fontId="1"/>
  </si>
  <si>
    <t>47</t>
  </si>
  <si>
    <t>せめて一時間に一本の運行を</t>
    <rPh sb="3" eb="6">
      <t>イチジカン</t>
    </rPh>
    <rPh sb="7" eb="9">
      <t>イッポン</t>
    </rPh>
    <rPh sb="10" eb="12">
      <t>ウンコウ</t>
    </rPh>
    <phoneticPr fontId="1"/>
  </si>
  <si>
    <t>鉄道利用はエコである本数を増やして利用しやすいように</t>
    <rPh sb="0" eb="2">
      <t>テツドウ</t>
    </rPh>
    <rPh sb="2" eb="4">
      <t>リヨウ</t>
    </rPh>
    <rPh sb="10" eb="12">
      <t>ホンスウ</t>
    </rPh>
    <rPh sb="13" eb="14">
      <t>フ</t>
    </rPh>
    <rPh sb="17" eb="19">
      <t>リヨウ</t>
    </rPh>
    <phoneticPr fontId="1"/>
  </si>
  <si>
    <t>木曽福島</t>
    <rPh sb="0" eb="4">
      <t>キソフクシマ</t>
    </rPh>
    <phoneticPr fontId="1"/>
  </si>
  <si>
    <t>エレベーターやエスカレーターが必要</t>
    <rPh sb="15" eb="17">
      <t>ヒツヨウ</t>
    </rPh>
    <phoneticPr fontId="1"/>
  </si>
  <si>
    <t>26</t>
  </si>
  <si>
    <t>可能であればダイヤを増やして頂ければ非常にありがたい。</t>
    <rPh sb="0" eb="2">
      <t>カノウ</t>
    </rPh>
    <rPh sb="10" eb="11">
      <t>フ</t>
    </rPh>
    <rPh sb="14" eb="15">
      <t>イタダ</t>
    </rPh>
    <rPh sb="18" eb="20">
      <t>ヒジョウ</t>
    </rPh>
    <phoneticPr fontId="1"/>
  </si>
  <si>
    <t>33</t>
  </si>
  <si>
    <t>駅員の一人ひとりのサービスはとても良いとは思いますが、人手が足りなそうで、話しかけずらかったり、居てほしい場所にいなかったりするのでもう少し職員を増やしてほしい。　</t>
    <rPh sb="0" eb="2">
      <t>エキイン</t>
    </rPh>
    <rPh sb="3" eb="5">
      <t>ヒトリ</t>
    </rPh>
    <rPh sb="17" eb="18">
      <t>ヨ</t>
    </rPh>
    <rPh sb="21" eb="22">
      <t>オモ</t>
    </rPh>
    <rPh sb="27" eb="29">
      <t>ヒトデ</t>
    </rPh>
    <rPh sb="30" eb="31">
      <t>タ</t>
    </rPh>
    <rPh sb="37" eb="38">
      <t>ハナ</t>
    </rPh>
    <rPh sb="48" eb="49">
      <t>イ</t>
    </rPh>
    <rPh sb="53" eb="55">
      <t>バショ</t>
    </rPh>
    <rPh sb="68" eb="69">
      <t>スコ</t>
    </rPh>
    <rPh sb="70" eb="72">
      <t>ショクイン</t>
    </rPh>
    <rPh sb="73" eb="74">
      <t>フ</t>
    </rPh>
    <phoneticPr fontId="1"/>
  </si>
  <si>
    <t>リニアは開通させなくても良いと思います。財産たる壮大な山々にトンネルを貫通させるのは大いなる損失。そんなに速くなくてもいいと思います。</t>
    <rPh sb="4" eb="6">
      <t>カイツウ</t>
    </rPh>
    <rPh sb="12" eb="13">
      <t>ヨ</t>
    </rPh>
    <rPh sb="15" eb="16">
      <t>オモ</t>
    </rPh>
    <rPh sb="20" eb="22">
      <t>ザイサン</t>
    </rPh>
    <rPh sb="24" eb="26">
      <t>ソウダイ</t>
    </rPh>
    <rPh sb="27" eb="29">
      <t>ヤマヤマ</t>
    </rPh>
    <rPh sb="35" eb="37">
      <t>カンツウ</t>
    </rPh>
    <rPh sb="42" eb="43">
      <t>オオ</t>
    </rPh>
    <rPh sb="46" eb="47">
      <t>ソン</t>
    </rPh>
    <rPh sb="47" eb="48">
      <t>シツ</t>
    </rPh>
    <rPh sb="53" eb="54">
      <t>ハヤ</t>
    </rPh>
    <rPh sb="62" eb="63">
      <t>オモ</t>
    </rPh>
    <phoneticPr fontId="1"/>
  </si>
  <si>
    <t>運賃料金が高すぎる。</t>
    <rPh sb="0" eb="2">
      <t>ウンチン</t>
    </rPh>
    <rPh sb="2" eb="4">
      <t>リョウキン</t>
    </rPh>
    <rPh sb="5" eb="6">
      <t>タカ</t>
    </rPh>
    <phoneticPr fontId="1"/>
  </si>
  <si>
    <t>木曽福島</t>
    <rPh sb="0" eb="2">
      <t>キソ</t>
    </rPh>
    <rPh sb="2" eb="4">
      <t>フクシマ</t>
    </rPh>
    <phoneticPr fontId="1"/>
  </si>
  <si>
    <t>39</t>
  </si>
  <si>
    <t>駅舎からホームへの段差、連絡が不便。立地上仕方がないかもしれないが、老人や子供には長い階段は辛い。無人駅では障害者にも対応しきれていない。改善を！</t>
    <rPh sb="0" eb="1">
      <t>エキ</t>
    </rPh>
    <rPh sb="1" eb="2">
      <t>シャ</t>
    </rPh>
    <rPh sb="9" eb="11">
      <t>ダンサ</t>
    </rPh>
    <rPh sb="12" eb="14">
      <t>レンラク</t>
    </rPh>
    <rPh sb="15" eb="17">
      <t>フベン</t>
    </rPh>
    <rPh sb="18" eb="20">
      <t>リッチ</t>
    </rPh>
    <rPh sb="20" eb="21">
      <t>ジョウ</t>
    </rPh>
    <rPh sb="21" eb="23">
      <t>シカタ</t>
    </rPh>
    <rPh sb="34" eb="36">
      <t>ロウジン</t>
    </rPh>
    <rPh sb="37" eb="39">
      <t>コドモ</t>
    </rPh>
    <rPh sb="41" eb="42">
      <t>ナガ</t>
    </rPh>
    <rPh sb="43" eb="45">
      <t>カイダン</t>
    </rPh>
    <rPh sb="46" eb="47">
      <t>ツラ</t>
    </rPh>
    <rPh sb="49" eb="52">
      <t>ムジンエキ</t>
    </rPh>
    <rPh sb="54" eb="57">
      <t>ショウガイシャ</t>
    </rPh>
    <rPh sb="59" eb="61">
      <t>タイオウ</t>
    </rPh>
    <rPh sb="69" eb="71">
      <t>カイゼン</t>
    </rPh>
    <phoneticPr fontId="1"/>
  </si>
  <si>
    <t>より早く目的地に着くことも重要だが「確実に遅れず着く」ことの方が大切。リニアに中間駅は不要。</t>
    <rPh sb="2" eb="3">
      <t>ハヤ</t>
    </rPh>
    <rPh sb="4" eb="7">
      <t>モクテキチ</t>
    </rPh>
    <rPh sb="8" eb="9">
      <t>ツ</t>
    </rPh>
    <rPh sb="13" eb="15">
      <t>ジュウヨウ</t>
    </rPh>
    <rPh sb="18" eb="20">
      <t>カクジツ</t>
    </rPh>
    <rPh sb="21" eb="22">
      <t>オク</t>
    </rPh>
    <rPh sb="24" eb="25">
      <t>ツ</t>
    </rPh>
    <rPh sb="30" eb="31">
      <t>ホウ</t>
    </rPh>
    <rPh sb="32" eb="34">
      <t>タイセツ</t>
    </rPh>
    <rPh sb="39" eb="41">
      <t>チュウカン</t>
    </rPh>
    <rPh sb="41" eb="42">
      <t>エキ</t>
    </rPh>
    <rPh sb="43" eb="45">
      <t>フヨウ</t>
    </rPh>
    <phoneticPr fontId="1"/>
  </si>
  <si>
    <t>19</t>
  </si>
  <si>
    <t>夏になると車内の匂いがきつくなることがある。車内温度調整をお願いします。</t>
    <rPh sb="0" eb="1">
      <t>ナツ</t>
    </rPh>
    <rPh sb="5" eb="7">
      <t>シャナイ</t>
    </rPh>
    <rPh sb="8" eb="9">
      <t>ニオ</t>
    </rPh>
    <rPh sb="22" eb="24">
      <t>シャナイ</t>
    </rPh>
    <rPh sb="24" eb="26">
      <t>オンド</t>
    </rPh>
    <rPh sb="26" eb="28">
      <t>チョウセイ</t>
    </rPh>
    <rPh sb="30" eb="31">
      <t>ネガ</t>
    </rPh>
    <phoneticPr fontId="1"/>
  </si>
  <si>
    <t>時期、時間帯に応じた増設をお願いします。</t>
    <rPh sb="0" eb="2">
      <t>ジキ</t>
    </rPh>
    <rPh sb="3" eb="6">
      <t>ジカンタイ</t>
    </rPh>
    <rPh sb="7" eb="8">
      <t>オウ</t>
    </rPh>
    <rPh sb="10" eb="12">
      <t>ゾウセツ</t>
    </rPh>
    <rPh sb="14" eb="15">
      <t>ネガ</t>
    </rPh>
    <phoneticPr fontId="1"/>
  </si>
  <si>
    <t>44</t>
  </si>
  <si>
    <t>過疎地で難しいと思いますが日中の本数が少なすぎると思います。</t>
    <rPh sb="0" eb="3">
      <t>カソチ</t>
    </rPh>
    <rPh sb="4" eb="5">
      <t>ムズカ</t>
    </rPh>
    <rPh sb="8" eb="9">
      <t>オモ</t>
    </rPh>
    <rPh sb="13" eb="15">
      <t>ニッチュウ</t>
    </rPh>
    <rPh sb="16" eb="18">
      <t>ホンスウ</t>
    </rPh>
    <rPh sb="19" eb="20">
      <t>スク</t>
    </rPh>
    <rPh sb="25" eb="26">
      <t>オモ</t>
    </rPh>
    <phoneticPr fontId="1"/>
  </si>
  <si>
    <t>足腰の悪い人に駅の階段は使えないと思います。</t>
    <rPh sb="0" eb="2">
      <t>アシコシ</t>
    </rPh>
    <rPh sb="3" eb="4">
      <t>ワル</t>
    </rPh>
    <rPh sb="5" eb="6">
      <t>ヒト</t>
    </rPh>
    <rPh sb="7" eb="8">
      <t>エキ</t>
    </rPh>
    <rPh sb="9" eb="11">
      <t>カイダン</t>
    </rPh>
    <rPh sb="12" eb="13">
      <t>ツカ</t>
    </rPh>
    <rPh sb="17" eb="18">
      <t>オモ</t>
    </rPh>
    <phoneticPr fontId="1"/>
  </si>
  <si>
    <t>42</t>
  </si>
  <si>
    <t>エレベーターまたはエスカレーターの設置　ホームからの転落事故防止　遅れがちなダイヤの見直し</t>
    <rPh sb="17" eb="19">
      <t>セッチ</t>
    </rPh>
    <rPh sb="26" eb="28">
      <t>テンラク</t>
    </rPh>
    <rPh sb="28" eb="30">
      <t>ジコ</t>
    </rPh>
    <rPh sb="30" eb="32">
      <t>ボウシ</t>
    </rPh>
    <rPh sb="33" eb="34">
      <t>オク</t>
    </rPh>
    <rPh sb="42" eb="44">
      <t>ミナオ</t>
    </rPh>
    <phoneticPr fontId="1"/>
  </si>
  <si>
    <t>ローカル線・駅の無人化反対</t>
    <rPh sb="4" eb="5">
      <t>セン</t>
    </rPh>
    <rPh sb="6" eb="7">
      <t>エキ</t>
    </rPh>
    <rPh sb="8" eb="11">
      <t>ムジンカ</t>
    </rPh>
    <rPh sb="11" eb="13">
      <t>ハンタイ</t>
    </rPh>
    <phoneticPr fontId="1"/>
  </si>
  <si>
    <t>国家公務員</t>
    <rPh sb="0" eb="2">
      <t>コッカ</t>
    </rPh>
    <rPh sb="2" eb="5">
      <t>コウムイン</t>
    </rPh>
    <phoneticPr fontId="1"/>
  </si>
  <si>
    <t>経費がかかりますが新幹線ホームのように柵ゲートを設置できれば良いと思います　電車到着時に開閉</t>
    <rPh sb="0" eb="2">
      <t>ケイヒ</t>
    </rPh>
    <rPh sb="9" eb="12">
      <t>シンカンセン</t>
    </rPh>
    <rPh sb="19" eb="20">
      <t>サク</t>
    </rPh>
    <rPh sb="24" eb="26">
      <t>セッチ</t>
    </rPh>
    <rPh sb="30" eb="31">
      <t>ヨ</t>
    </rPh>
    <rPh sb="33" eb="34">
      <t>オモ</t>
    </rPh>
    <rPh sb="38" eb="40">
      <t>デンシャ</t>
    </rPh>
    <rPh sb="40" eb="42">
      <t>トウチャク</t>
    </rPh>
    <rPh sb="42" eb="43">
      <t>ジ</t>
    </rPh>
    <rPh sb="44" eb="46">
      <t>カイヘイ</t>
    </rPh>
    <phoneticPr fontId="1"/>
  </si>
  <si>
    <t>駅の無人化が進んでいて不安な面がある　委託事務等で対応できないか　木曾谷の本数がすくなすぎる　運賃がもう少し安くても良い</t>
    <rPh sb="0" eb="1">
      <t>エキ</t>
    </rPh>
    <rPh sb="2" eb="5">
      <t>ムジンカ</t>
    </rPh>
    <rPh sb="6" eb="7">
      <t>スス</t>
    </rPh>
    <rPh sb="11" eb="13">
      <t>フアン</t>
    </rPh>
    <rPh sb="14" eb="15">
      <t>メン</t>
    </rPh>
    <rPh sb="19" eb="21">
      <t>イタク</t>
    </rPh>
    <rPh sb="21" eb="23">
      <t>ジム</t>
    </rPh>
    <rPh sb="23" eb="24">
      <t>トウ</t>
    </rPh>
    <rPh sb="25" eb="27">
      <t>タイオウ</t>
    </rPh>
    <rPh sb="33" eb="35">
      <t>キソ</t>
    </rPh>
    <rPh sb="35" eb="36">
      <t>ダニ</t>
    </rPh>
    <rPh sb="37" eb="39">
      <t>ホンスウ</t>
    </rPh>
    <rPh sb="47" eb="49">
      <t>ウンチン</t>
    </rPh>
    <rPh sb="52" eb="53">
      <t>スコ</t>
    </rPh>
    <rPh sb="54" eb="55">
      <t>ヤス</t>
    </rPh>
    <rPh sb="58" eb="59">
      <t>ヨ</t>
    </rPh>
    <phoneticPr fontId="1"/>
  </si>
  <si>
    <t>新幹線は開業以来車両事故による死者が一人も出ていないことに敬意を表するとともに安全に運行されている裏での関係者の血と汗の結晶に感謝申し上げます　世界一の安全を目指してご尽力下さい　イベント情報も充実している</t>
    <rPh sb="0" eb="3">
      <t>シンカンセン</t>
    </rPh>
    <rPh sb="4" eb="6">
      <t>カイギョウ</t>
    </rPh>
    <rPh sb="6" eb="8">
      <t>イライ</t>
    </rPh>
    <rPh sb="8" eb="10">
      <t>シャリョウ</t>
    </rPh>
    <rPh sb="10" eb="12">
      <t>ジコ</t>
    </rPh>
    <rPh sb="15" eb="17">
      <t>シシャ</t>
    </rPh>
    <rPh sb="18" eb="20">
      <t>ヒトリ</t>
    </rPh>
    <rPh sb="21" eb="22">
      <t>デ</t>
    </rPh>
    <rPh sb="29" eb="31">
      <t>ケイイ</t>
    </rPh>
    <rPh sb="32" eb="33">
      <t>ヒョウ</t>
    </rPh>
    <rPh sb="39" eb="41">
      <t>アンゼン</t>
    </rPh>
    <rPh sb="42" eb="44">
      <t>ウンコウ</t>
    </rPh>
    <rPh sb="49" eb="50">
      <t>ウラ</t>
    </rPh>
    <rPh sb="52" eb="55">
      <t>カンケイシャ</t>
    </rPh>
    <rPh sb="56" eb="57">
      <t>チ</t>
    </rPh>
    <rPh sb="58" eb="59">
      <t>アセ</t>
    </rPh>
    <rPh sb="60" eb="62">
      <t>ケッショウ</t>
    </rPh>
    <rPh sb="63" eb="65">
      <t>カンシャ</t>
    </rPh>
    <rPh sb="65" eb="66">
      <t>モウ</t>
    </rPh>
    <rPh sb="67" eb="68">
      <t>ア</t>
    </rPh>
    <rPh sb="72" eb="75">
      <t>セカイイチ</t>
    </rPh>
    <rPh sb="76" eb="78">
      <t>アンゼン</t>
    </rPh>
    <rPh sb="79" eb="81">
      <t>メザ</t>
    </rPh>
    <rPh sb="84" eb="86">
      <t>ジンリョク</t>
    </rPh>
    <rPh sb="86" eb="87">
      <t>クダ</t>
    </rPh>
    <rPh sb="94" eb="96">
      <t>ジョウホウ</t>
    </rPh>
    <rPh sb="97" eb="99">
      <t>ジュウジツ</t>
    </rPh>
    <phoneticPr fontId="1"/>
  </si>
  <si>
    <t>木曽福島駅にエレベーターを設置して下さい　老人や障害のある方荷物の多い方など会談で苦労なさってます特急も停車する駅です　ご考慮をお願いします</t>
    <rPh sb="0" eb="5">
      <t>キソフクシマエキ</t>
    </rPh>
    <rPh sb="13" eb="15">
      <t>セッチ</t>
    </rPh>
    <rPh sb="17" eb="18">
      <t>クダ</t>
    </rPh>
    <rPh sb="21" eb="23">
      <t>ロウジン</t>
    </rPh>
    <rPh sb="24" eb="26">
      <t>ショウガイ</t>
    </rPh>
    <rPh sb="29" eb="30">
      <t>カタ</t>
    </rPh>
    <rPh sb="30" eb="32">
      <t>ニモツ</t>
    </rPh>
    <rPh sb="33" eb="34">
      <t>オオ</t>
    </rPh>
    <rPh sb="35" eb="36">
      <t>カタ</t>
    </rPh>
    <rPh sb="38" eb="40">
      <t>カイダン</t>
    </rPh>
    <rPh sb="41" eb="43">
      <t>クロウ</t>
    </rPh>
    <rPh sb="49" eb="51">
      <t>トッキュウ</t>
    </rPh>
    <rPh sb="52" eb="54">
      <t>テイシャ</t>
    </rPh>
    <rPh sb="56" eb="57">
      <t>エキ</t>
    </rPh>
    <rPh sb="61" eb="63">
      <t>コウリョ</t>
    </rPh>
    <rPh sb="65" eb="66">
      <t>ネガ</t>
    </rPh>
    <phoneticPr fontId="1"/>
  </si>
  <si>
    <t>田舎なので仕方ないとお思いますが、列車の本数を増やしてほしいです。</t>
    <rPh sb="0" eb="2">
      <t>イナカ</t>
    </rPh>
    <rPh sb="5" eb="7">
      <t>シカタ</t>
    </rPh>
    <rPh sb="11" eb="12">
      <t>オモ</t>
    </rPh>
    <rPh sb="17" eb="19">
      <t>レッシャ</t>
    </rPh>
    <rPh sb="20" eb="22">
      <t>ホンスウ</t>
    </rPh>
    <rPh sb="23" eb="24">
      <t>フ</t>
    </rPh>
    <phoneticPr fontId="1"/>
  </si>
  <si>
    <t>階段が長過ぎ疲れる、歩くのに大変。老人が多いので、エレベーターetcほしい。</t>
    <rPh sb="0" eb="2">
      <t>カイダン</t>
    </rPh>
    <rPh sb="3" eb="4">
      <t>ナガ</t>
    </rPh>
    <rPh sb="4" eb="5">
      <t>ス</t>
    </rPh>
    <rPh sb="6" eb="7">
      <t>ツカ</t>
    </rPh>
    <rPh sb="10" eb="11">
      <t>アル</t>
    </rPh>
    <rPh sb="14" eb="16">
      <t>タイヘン</t>
    </rPh>
    <rPh sb="17" eb="19">
      <t>ロウジン</t>
    </rPh>
    <rPh sb="20" eb="21">
      <t>オオ</t>
    </rPh>
    <phoneticPr fontId="1"/>
  </si>
  <si>
    <t>原野</t>
    <rPh sb="0" eb="2">
      <t>ハラノ</t>
    </rPh>
    <phoneticPr fontId="1"/>
  </si>
  <si>
    <t>宮ノ越</t>
    <rPh sb="0" eb="1">
      <t>ミヤ</t>
    </rPh>
    <rPh sb="2" eb="3">
      <t>コシ</t>
    </rPh>
    <phoneticPr fontId="1"/>
  </si>
  <si>
    <t>安全のため駅員の配置を望みます。</t>
    <rPh sb="0" eb="2">
      <t>アンゼン</t>
    </rPh>
    <rPh sb="5" eb="7">
      <t>エキイン</t>
    </rPh>
    <rPh sb="8" eb="10">
      <t>ハイチ</t>
    </rPh>
    <rPh sb="11" eb="12">
      <t>ノゾ</t>
    </rPh>
    <phoneticPr fontId="1"/>
  </si>
  <si>
    <t>列車の時刻を聞くための電話がない。知る方法は時刻表の購入が必要。これは大変不満です。</t>
    <rPh sb="0" eb="2">
      <t>レッシャ</t>
    </rPh>
    <rPh sb="3" eb="5">
      <t>ジコク</t>
    </rPh>
    <rPh sb="6" eb="7">
      <t>キ</t>
    </rPh>
    <rPh sb="11" eb="13">
      <t>デンワ</t>
    </rPh>
    <rPh sb="17" eb="18">
      <t>シ</t>
    </rPh>
    <rPh sb="19" eb="21">
      <t>ホウホウ</t>
    </rPh>
    <rPh sb="22" eb="24">
      <t>ジコク</t>
    </rPh>
    <rPh sb="24" eb="25">
      <t>ヒョウ</t>
    </rPh>
    <rPh sb="26" eb="28">
      <t>コウニュウ</t>
    </rPh>
    <rPh sb="29" eb="31">
      <t>ヒツヨウ</t>
    </rPh>
    <rPh sb="35" eb="37">
      <t>タイヘン</t>
    </rPh>
    <rPh sb="37" eb="39">
      <t>フマン</t>
    </rPh>
    <phoneticPr fontId="1"/>
  </si>
  <si>
    <t>1時間に1本のダイヤ編成ですが通勤通学に不便である。</t>
    <rPh sb="1" eb="3">
      <t>ジカン</t>
    </rPh>
    <rPh sb="5" eb="6">
      <t>ホン</t>
    </rPh>
    <rPh sb="10" eb="12">
      <t>ヘンセイ</t>
    </rPh>
    <rPh sb="15" eb="17">
      <t>ツウキン</t>
    </rPh>
    <rPh sb="17" eb="19">
      <t>ツウガク</t>
    </rPh>
    <rPh sb="20" eb="22">
      <t>フベン</t>
    </rPh>
    <phoneticPr fontId="1"/>
  </si>
  <si>
    <t>村井駅を特急列車が通過する時音と風圧でとても怖かった注意を呼び掛けるアナウンスをもっと工夫してほしい</t>
    <rPh sb="0" eb="3">
      <t>ムライエキ</t>
    </rPh>
    <rPh sb="4" eb="6">
      <t>トッキュウ</t>
    </rPh>
    <rPh sb="6" eb="8">
      <t>レッシャ</t>
    </rPh>
    <rPh sb="9" eb="11">
      <t>ツウカ</t>
    </rPh>
    <rPh sb="13" eb="14">
      <t>トキ</t>
    </rPh>
    <rPh sb="14" eb="15">
      <t>オト</t>
    </rPh>
    <rPh sb="16" eb="18">
      <t>フウアツ</t>
    </rPh>
    <rPh sb="22" eb="23">
      <t>コワ</t>
    </rPh>
    <rPh sb="26" eb="28">
      <t>チュウイ</t>
    </rPh>
    <rPh sb="29" eb="30">
      <t>ヨ</t>
    </rPh>
    <rPh sb="31" eb="32">
      <t>カ</t>
    </rPh>
    <rPh sb="43" eb="45">
      <t>クフウ</t>
    </rPh>
    <phoneticPr fontId="1"/>
  </si>
  <si>
    <t>一両でよいので一時間に一本普通列車が動いてほしい</t>
    <rPh sb="0" eb="2">
      <t>イチリョウ</t>
    </rPh>
    <rPh sb="7" eb="10">
      <t>イチジカン</t>
    </rPh>
    <rPh sb="11" eb="13">
      <t>イッポン</t>
    </rPh>
    <rPh sb="13" eb="15">
      <t>フツウ</t>
    </rPh>
    <rPh sb="15" eb="17">
      <t>レッシャ</t>
    </rPh>
    <rPh sb="18" eb="19">
      <t>ウゴ</t>
    </rPh>
    <phoneticPr fontId="1"/>
  </si>
  <si>
    <t>リニアは何かあったとき地上まで数100メートル避難すると聞いた(南アルプス下)遠隔操作でJR職員もいないようでは非常に危険　リニア自体必要ない</t>
    <rPh sb="4" eb="5">
      <t>ナニ</t>
    </rPh>
    <rPh sb="11" eb="13">
      <t>チジョウ</t>
    </rPh>
    <rPh sb="15" eb="16">
      <t>カズ</t>
    </rPh>
    <rPh sb="23" eb="25">
      <t>ヒナン</t>
    </rPh>
    <rPh sb="28" eb="29">
      <t>キ</t>
    </rPh>
    <rPh sb="32" eb="33">
      <t>ミナミ</t>
    </rPh>
    <rPh sb="37" eb="38">
      <t>シタ</t>
    </rPh>
    <rPh sb="39" eb="41">
      <t>エンカク</t>
    </rPh>
    <rPh sb="41" eb="43">
      <t>ソウサ</t>
    </rPh>
    <rPh sb="46" eb="48">
      <t>ショクイン</t>
    </rPh>
    <rPh sb="56" eb="58">
      <t>ヒジョウ</t>
    </rPh>
    <rPh sb="59" eb="61">
      <t>キケン</t>
    </rPh>
    <rPh sb="65" eb="67">
      <t>ジタイ</t>
    </rPh>
    <rPh sb="67" eb="69">
      <t>ヒツヨウ</t>
    </rPh>
    <phoneticPr fontId="1"/>
  </si>
  <si>
    <t>車両は小さくても良いが本数を増加させてほしい</t>
    <rPh sb="0" eb="2">
      <t>シャリョウ</t>
    </rPh>
    <rPh sb="3" eb="4">
      <t>チイ</t>
    </rPh>
    <rPh sb="8" eb="9">
      <t>ヨ</t>
    </rPh>
    <rPh sb="11" eb="13">
      <t>ホンスウ</t>
    </rPh>
    <rPh sb="14" eb="16">
      <t>ゾウカ</t>
    </rPh>
    <phoneticPr fontId="1"/>
  </si>
  <si>
    <t>木曽には病院が１カ所しかありません。ＪＲで松本の病院まで行きたいけど、階段がきついのであきらめている人が、多数います</t>
    <rPh sb="0" eb="2">
      <t>キソ</t>
    </rPh>
    <rPh sb="4" eb="6">
      <t>ビョウイン</t>
    </rPh>
    <rPh sb="9" eb="10">
      <t>ショ</t>
    </rPh>
    <rPh sb="21" eb="23">
      <t>マツモト</t>
    </rPh>
    <rPh sb="24" eb="26">
      <t>ビョウイン</t>
    </rPh>
    <rPh sb="28" eb="29">
      <t>イ</t>
    </rPh>
    <rPh sb="35" eb="37">
      <t>カイダン</t>
    </rPh>
    <rPh sb="50" eb="51">
      <t>ヒト</t>
    </rPh>
    <rPh sb="53" eb="55">
      <t>タスウ</t>
    </rPh>
    <phoneticPr fontId="1"/>
  </si>
  <si>
    <t>（長野県の中央西線の宮ノ越駅について）体（足）が不自由の身では歩道橋は使えません。バリアフリー化として歩道橋はそのままにして、手前の駅舎の近くに遮断機をつけて欲しいです。冬は歩道橋の階段が凍ります。私はころんで左手の親指をいためました。いまでも力が入りません。バリアフリー化にして頂きましたら、電車も利用して、松本方面へ行く人も多くなると思います。ぜひ考えて実行して下さい、お願いします。</t>
    <rPh sb="1" eb="4">
      <t>ナガノケン</t>
    </rPh>
    <rPh sb="5" eb="7">
      <t>チュウオウ</t>
    </rPh>
    <rPh sb="7" eb="9">
      <t>ニシセン</t>
    </rPh>
    <rPh sb="10" eb="11">
      <t>ミヤ</t>
    </rPh>
    <rPh sb="12" eb="13">
      <t>コシ</t>
    </rPh>
    <rPh sb="13" eb="14">
      <t>エキ</t>
    </rPh>
    <rPh sb="19" eb="20">
      <t>カラダ</t>
    </rPh>
    <rPh sb="21" eb="22">
      <t>アシ</t>
    </rPh>
    <rPh sb="24" eb="27">
      <t>フジユウ</t>
    </rPh>
    <rPh sb="28" eb="29">
      <t>ミ</t>
    </rPh>
    <rPh sb="31" eb="34">
      <t>ホドウキョウ</t>
    </rPh>
    <rPh sb="35" eb="36">
      <t>ツカ</t>
    </rPh>
    <rPh sb="47" eb="48">
      <t>カ</t>
    </rPh>
    <rPh sb="51" eb="54">
      <t>ホドウキョウ</t>
    </rPh>
    <rPh sb="63" eb="65">
      <t>テマエ</t>
    </rPh>
    <rPh sb="66" eb="68">
      <t>エキシャ</t>
    </rPh>
    <rPh sb="69" eb="70">
      <t>チカ</t>
    </rPh>
    <rPh sb="72" eb="75">
      <t>シャダンキ</t>
    </rPh>
    <rPh sb="79" eb="80">
      <t>ホ</t>
    </rPh>
    <rPh sb="85" eb="86">
      <t>フユ</t>
    </rPh>
    <rPh sb="87" eb="90">
      <t>ホドウキョウ</t>
    </rPh>
    <rPh sb="91" eb="93">
      <t>カイダン</t>
    </rPh>
    <rPh sb="94" eb="95">
      <t>コオ</t>
    </rPh>
    <rPh sb="99" eb="100">
      <t>ワタシ</t>
    </rPh>
    <rPh sb="105" eb="107">
      <t>ヒダリテ</t>
    </rPh>
    <rPh sb="108" eb="110">
      <t>オヤユビ</t>
    </rPh>
    <rPh sb="122" eb="123">
      <t>チカラ</t>
    </rPh>
    <rPh sb="124" eb="125">
      <t>ハイ</t>
    </rPh>
    <rPh sb="136" eb="137">
      <t>カ</t>
    </rPh>
    <rPh sb="140" eb="141">
      <t>イタダ</t>
    </rPh>
    <rPh sb="147" eb="149">
      <t>デンシャ</t>
    </rPh>
    <rPh sb="150" eb="152">
      <t>リヨウ</t>
    </rPh>
    <rPh sb="155" eb="157">
      <t>マツモト</t>
    </rPh>
    <rPh sb="157" eb="159">
      <t>ホウメン</t>
    </rPh>
    <rPh sb="160" eb="161">
      <t>イ</t>
    </rPh>
    <rPh sb="162" eb="163">
      <t>ヒト</t>
    </rPh>
    <rPh sb="164" eb="165">
      <t>オオ</t>
    </rPh>
    <rPh sb="169" eb="170">
      <t>オモ</t>
    </rPh>
    <rPh sb="176" eb="177">
      <t>カンガ</t>
    </rPh>
    <rPh sb="179" eb="181">
      <t>ジッコウ</t>
    </rPh>
    <rPh sb="183" eb="184">
      <t>クダ</t>
    </rPh>
    <rPh sb="188" eb="189">
      <t>ネガ</t>
    </rPh>
    <phoneticPr fontId="1"/>
  </si>
  <si>
    <t>薮原</t>
    <rPh sb="0" eb="2">
      <t>ヤブハラ</t>
    </rPh>
    <phoneticPr fontId="1"/>
  </si>
  <si>
    <t>サービス業であることを忘れないように！接客態度に若干問題あり。</t>
    <rPh sb="4" eb="5">
      <t>ギョウ</t>
    </rPh>
    <rPh sb="11" eb="12">
      <t>ワス</t>
    </rPh>
    <rPh sb="19" eb="21">
      <t>セッキャク</t>
    </rPh>
    <rPh sb="21" eb="23">
      <t>タイド</t>
    </rPh>
    <rPh sb="24" eb="26">
      <t>ジャッカン</t>
    </rPh>
    <rPh sb="26" eb="28">
      <t>モンダイ</t>
    </rPh>
    <phoneticPr fontId="1"/>
  </si>
  <si>
    <t>本数を増やせば利用者が増える。（経費の面を考慮していない意見ですが…）</t>
    <rPh sb="0" eb="2">
      <t>ホンスウ</t>
    </rPh>
    <rPh sb="3" eb="4">
      <t>フ</t>
    </rPh>
    <rPh sb="7" eb="10">
      <t>リヨウシャ</t>
    </rPh>
    <rPh sb="11" eb="12">
      <t>フ</t>
    </rPh>
    <rPh sb="16" eb="18">
      <t>ケイヒ</t>
    </rPh>
    <rPh sb="19" eb="20">
      <t>メン</t>
    </rPh>
    <rPh sb="21" eb="23">
      <t>コウリョ</t>
    </rPh>
    <rPh sb="28" eb="30">
      <t>イケン</t>
    </rPh>
    <phoneticPr fontId="1"/>
  </si>
  <si>
    <t>薮原</t>
    <phoneticPr fontId="1"/>
  </si>
  <si>
    <t>ホーム上の黄色線内に入ると音や光で警告してくれるなど</t>
    <rPh sb="3" eb="4">
      <t>ジョウ</t>
    </rPh>
    <rPh sb="5" eb="7">
      <t>キイロ</t>
    </rPh>
    <rPh sb="7" eb="9">
      <t>センナイ</t>
    </rPh>
    <rPh sb="10" eb="11">
      <t>ハイ</t>
    </rPh>
    <rPh sb="13" eb="14">
      <t>オト</t>
    </rPh>
    <rPh sb="15" eb="16">
      <t>ヒカリ</t>
    </rPh>
    <rPh sb="17" eb="19">
      <t>ケイコク</t>
    </rPh>
    <phoneticPr fontId="1"/>
  </si>
  <si>
    <t>本数を増やして欲しい。運賃がもう少し安くなるとうれしい。</t>
    <rPh sb="0" eb="2">
      <t>ホンスウ</t>
    </rPh>
    <rPh sb="3" eb="4">
      <t>フ</t>
    </rPh>
    <rPh sb="7" eb="8">
      <t>ホ</t>
    </rPh>
    <rPh sb="11" eb="13">
      <t>ウンチン</t>
    </rPh>
    <rPh sb="16" eb="17">
      <t>スコ</t>
    </rPh>
    <rPh sb="18" eb="19">
      <t>ヤス</t>
    </rPh>
    <phoneticPr fontId="1"/>
  </si>
  <si>
    <t>子供（ファミリー）と出かける際に電車を利用したくなる工夫（仕掛け）作りをしてほしい。そうすれば車より電車の方が楽だし、もっと利用する人も増えると思います。</t>
    <rPh sb="0" eb="2">
      <t>コドモ</t>
    </rPh>
    <rPh sb="10" eb="11">
      <t>デ</t>
    </rPh>
    <rPh sb="14" eb="15">
      <t>サイ</t>
    </rPh>
    <rPh sb="16" eb="18">
      <t>デンシャ</t>
    </rPh>
    <rPh sb="19" eb="21">
      <t>リヨウ</t>
    </rPh>
    <rPh sb="26" eb="28">
      <t>クフウ</t>
    </rPh>
    <rPh sb="29" eb="31">
      <t>シカ</t>
    </rPh>
    <rPh sb="33" eb="34">
      <t>ツク</t>
    </rPh>
    <rPh sb="47" eb="48">
      <t>クルマ</t>
    </rPh>
    <rPh sb="50" eb="52">
      <t>デンシャ</t>
    </rPh>
    <rPh sb="53" eb="54">
      <t>ホウ</t>
    </rPh>
    <rPh sb="55" eb="56">
      <t>ラク</t>
    </rPh>
    <rPh sb="62" eb="64">
      <t>リヨウ</t>
    </rPh>
    <rPh sb="66" eb="67">
      <t>ヒト</t>
    </rPh>
    <rPh sb="68" eb="69">
      <t>フ</t>
    </rPh>
    <rPh sb="72" eb="73">
      <t>オモ</t>
    </rPh>
    <phoneticPr fontId="1"/>
  </si>
  <si>
    <t>無人駅化は安全対策が不十分になるのでしないでほしいです。</t>
    <rPh sb="0" eb="3">
      <t>ムジンエキ</t>
    </rPh>
    <rPh sb="3" eb="4">
      <t>カ</t>
    </rPh>
    <rPh sb="5" eb="7">
      <t>アンゼン</t>
    </rPh>
    <rPh sb="7" eb="9">
      <t>タイサク</t>
    </rPh>
    <rPh sb="10" eb="13">
      <t>フジュウブン</t>
    </rPh>
    <phoneticPr fontId="1"/>
  </si>
  <si>
    <t>本数が少なく不便なので利用したくてもしにくい。</t>
    <rPh sb="0" eb="2">
      <t>ホンスウ</t>
    </rPh>
    <rPh sb="3" eb="4">
      <t>スク</t>
    </rPh>
    <rPh sb="6" eb="8">
      <t>フベン</t>
    </rPh>
    <rPh sb="11" eb="13">
      <t>リヨウ</t>
    </rPh>
    <phoneticPr fontId="1"/>
  </si>
  <si>
    <t>奈良井</t>
    <rPh sb="0" eb="3">
      <t>ナライ</t>
    </rPh>
    <phoneticPr fontId="1"/>
  </si>
  <si>
    <t>塩尻</t>
    <rPh sb="0" eb="2">
      <t>シオジリ</t>
    </rPh>
    <phoneticPr fontId="1"/>
  </si>
  <si>
    <t>中津川駅の駅員は乗客の少ない塩尻方面行きのお客様に対して態度が傲慢です。本数を減らした失策を乗客のせいにしないでください。非常に腹立たしいです。</t>
    <rPh sb="0" eb="3">
      <t>ナカツガワ</t>
    </rPh>
    <rPh sb="3" eb="4">
      <t>エキ</t>
    </rPh>
    <rPh sb="5" eb="7">
      <t>エキイン</t>
    </rPh>
    <rPh sb="8" eb="10">
      <t>ジョウキャク</t>
    </rPh>
    <rPh sb="11" eb="12">
      <t>スク</t>
    </rPh>
    <rPh sb="14" eb="16">
      <t>シオジリ</t>
    </rPh>
    <rPh sb="16" eb="18">
      <t>ホウメン</t>
    </rPh>
    <rPh sb="18" eb="19">
      <t>ユ</t>
    </rPh>
    <rPh sb="22" eb="24">
      <t>キャクサマ</t>
    </rPh>
    <rPh sb="25" eb="26">
      <t>タイ</t>
    </rPh>
    <rPh sb="28" eb="30">
      <t>タイド</t>
    </rPh>
    <rPh sb="31" eb="33">
      <t>ゴウマン</t>
    </rPh>
    <rPh sb="36" eb="38">
      <t>ホンスウ</t>
    </rPh>
    <rPh sb="39" eb="40">
      <t>ヘ</t>
    </rPh>
    <rPh sb="43" eb="45">
      <t>シッサク</t>
    </rPh>
    <rPh sb="46" eb="48">
      <t>ジョウキャク</t>
    </rPh>
    <rPh sb="61" eb="63">
      <t>ヒジョウ</t>
    </rPh>
    <rPh sb="64" eb="66">
      <t>ハラダ</t>
    </rPh>
    <phoneticPr fontId="1"/>
  </si>
  <si>
    <t>名古屋を中心にしか考えていない交通システムはいつか限界にきます。人口の少ない地域でも本数は1時間に1本、運賃は半分程度にするべきです。ただし、ＰＲはしっかりと行なう事です。</t>
    <rPh sb="0" eb="3">
      <t>ナゴヤ</t>
    </rPh>
    <rPh sb="4" eb="6">
      <t>チュウシン</t>
    </rPh>
    <rPh sb="9" eb="10">
      <t>カンガ</t>
    </rPh>
    <rPh sb="15" eb="17">
      <t>コウツウ</t>
    </rPh>
    <rPh sb="25" eb="27">
      <t>ゲンカイ</t>
    </rPh>
    <rPh sb="32" eb="34">
      <t>ジンコウ</t>
    </rPh>
    <rPh sb="35" eb="36">
      <t>スク</t>
    </rPh>
    <rPh sb="38" eb="40">
      <t>チイキ</t>
    </rPh>
    <rPh sb="42" eb="44">
      <t>ホンスウ</t>
    </rPh>
    <rPh sb="46" eb="48">
      <t>ジカン</t>
    </rPh>
    <rPh sb="50" eb="51">
      <t>ポン</t>
    </rPh>
    <rPh sb="52" eb="54">
      <t>ウンチン</t>
    </rPh>
    <rPh sb="55" eb="57">
      <t>ハンブン</t>
    </rPh>
    <rPh sb="57" eb="59">
      <t>テイド</t>
    </rPh>
    <rPh sb="79" eb="80">
      <t>オコ</t>
    </rPh>
    <rPh sb="82" eb="83">
      <t>コト</t>
    </rPh>
    <phoneticPr fontId="1"/>
  </si>
  <si>
    <t>長森</t>
    <rPh sb="0" eb="2">
      <t>ナガモリ</t>
    </rPh>
    <phoneticPr fontId="1"/>
  </si>
  <si>
    <t>高山線と本線のつなぎが悪い。無人駅のため、夜間、女性・学生の安全面。トイレがきたない。女性の数もどうでしょう。</t>
    <rPh sb="0" eb="2">
      <t>タカヤマ</t>
    </rPh>
    <rPh sb="2" eb="3">
      <t>セン</t>
    </rPh>
    <rPh sb="4" eb="6">
      <t>ホンセン</t>
    </rPh>
    <rPh sb="11" eb="12">
      <t>ワル</t>
    </rPh>
    <rPh sb="14" eb="17">
      <t>ムジンエキ</t>
    </rPh>
    <rPh sb="21" eb="23">
      <t>ヤカン</t>
    </rPh>
    <rPh sb="24" eb="26">
      <t>ジョセイ</t>
    </rPh>
    <rPh sb="27" eb="29">
      <t>ガクセイ</t>
    </rPh>
    <rPh sb="30" eb="32">
      <t>アンゼン</t>
    </rPh>
    <rPh sb="32" eb="33">
      <t>メン</t>
    </rPh>
    <rPh sb="43" eb="45">
      <t>ジョセイ</t>
    </rPh>
    <rPh sb="46" eb="47">
      <t>カズ</t>
    </rPh>
    <phoneticPr fontId="1"/>
  </si>
  <si>
    <t>蘇原</t>
    <rPh sb="0" eb="2">
      <t>ソハラ</t>
    </rPh>
    <phoneticPr fontId="1"/>
  </si>
  <si>
    <t>本数が少ない</t>
    <rPh sb="0" eb="2">
      <t>ホンスウ</t>
    </rPh>
    <rPh sb="3" eb="4">
      <t>スク</t>
    </rPh>
    <phoneticPr fontId="1"/>
  </si>
  <si>
    <t>美濃太田</t>
    <rPh sb="0" eb="2">
      <t>ミノ</t>
    </rPh>
    <rPh sb="2" eb="4">
      <t>オオタ</t>
    </rPh>
    <phoneticPr fontId="1"/>
  </si>
  <si>
    <t>ポールを何本か立て、チェーンを必要に応じて、引いたら動でしょうか。</t>
    <rPh sb="4" eb="6">
      <t>ナンボン</t>
    </rPh>
    <rPh sb="7" eb="8">
      <t>タ</t>
    </rPh>
    <rPh sb="15" eb="17">
      <t>ヒツヨウ</t>
    </rPh>
    <rPh sb="18" eb="19">
      <t>オウ</t>
    </rPh>
    <rPh sb="22" eb="23">
      <t>ヒ</t>
    </rPh>
    <rPh sb="26" eb="27">
      <t>ドウ</t>
    </rPh>
    <phoneticPr fontId="1"/>
  </si>
  <si>
    <t>浮浪者の臭いが、あちこちのベンチについて、どこにも座れない。駅の待ち時間がユウウツです。</t>
    <rPh sb="0" eb="2">
      <t>フロウ</t>
    </rPh>
    <rPh sb="2" eb="3">
      <t>シャ</t>
    </rPh>
    <rPh sb="4" eb="5">
      <t>ニオ</t>
    </rPh>
    <rPh sb="25" eb="26">
      <t>スワ</t>
    </rPh>
    <rPh sb="30" eb="31">
      <t>エキ</t>
    </rPh>
    <rPh sb="32" eb="33">
      <t>マ</t>
    </rPh>
    <rPh sb="34" eb="36">
      <t>ジカン</t>
    </rPh>
    <phoneticPr fontId="1"/>
  </si>
  <si>
    <t>高校生のマナーが悪く、出口付近に座り込んで、通れない。</t>
    <rPh sb="0" eb="3">
      <t>コウコウセイ</t>
    </rPh>
    <rPh sb="8" eb="9">
      <t>ワル</t>
    </rPh>
    <rPh sb="11" eb="13">
      <t>デグチ</t>
    </rPh>
    <rPh sb="13" eb="15">
      <t>フキン</t>
    </rPh>
    <rPh sb="16" eb="17">
      <t>スワ</t>
    </rPh>
    <rPh sb="18" eb="19">
      <t>コ</t>
    </rPh>
    <rPh sb="22" eb="23">
      <t>トオ</t>
    </rPh>
    <phoneticPr fontId="1"/>
  </si>
  <si>
    <t>ＴＯＩＣＡ利用可能駅の拡充。　単線(高山線）なのでやむを得ない事は理解できるが、簡単に遅れることが多いのを解消してほしい。車両の座席の改善。</t>
    <rPh sb="5" eb="7">
      <t>リヨウ</t>
    </rPh>
    <rPh sb="7" eb="9">
      <t>カノウ</t>
    </rPh>
    <rPh sb="9" eb="10">
      <t>エキ</t>
    </rPh>
    <rPh sb="11" eb="13">
      <t>カクジュウ</t>
    </rPh>
    <rPh sb="15" eb="17">
      <t>タンセン</t>
    </rPh>
    <rPh sb="18" eb="20">
      <t>タカヤマ</t>
    </rPh>
    <rPh sb="20" eb="21">
      <t>セン</t>
    </rPh>
    <rPh sb="28" eb="29">
      <t>エ</t>
    </rPh>
    <rPh sb="31" eb="32">
      <t>コト</t>
    </rPh>
    <rPh sb="33" eb="35">
      <t>リカイ</t>
    </rPh>
    <rPh sb="40" eb="42">
      <t>カンタン</t>
    </rPh>
    <rPh sb="43" eb="44">
      <t>オク</t>
    </rPh>
    <rPh sb="49" eb="50">
      <t>オオ</t>
    </rPh>
    <rPh sb="53" eb="55">
      <t>カイショウ</t>
    </rPh>
    <rPh sb="61" eb="63">
      <t>シャリョウ</t>
    </rPh>
    <rPh sb="64" eb="66">
      <t>ザセキ</t>
    </rPh>
    <rPh sb="67" eb="69">
      <t>カイゼン</t>
    </rPh>
    <phoneticPr fontId="1"/>
  </si>
  <si>
    <t>駅の電話番号を電話帳に掲載してほしい。　車掌さんは自分の乗務する車両に愛着はないのでしょうか？ゴミやペットボトルが落ちていても、平気で通り過ぎる人が多い。残念です。</t>
    <rPh sb="0" eb="1">
      <t>エキ</t>
    </rPh>
    <rPh sb="2" eb="4">
      <t>デンワ</t>
    </rPh>
    <rPh sb="4" eb="6">
      <t>バンゴウ</t>
    </rPh>
    <rPh sb="7" eb="10">
      <t>デンワチョウ</t>
    </rPh>
    <rPh sb="11" eb="13">
      <t>ケイサイ</t>
    </rPh>
    <rPh sb="20" eb="22">
      <t>シャショウ</t>
    </rPh>
    <rPh sb="25" eb="27">
      <t>ジブン</t>
    </rPh>
    <rPh sb="28" eb="30">
      <t>ジョウム</t>
    </rPh>
    <rPh sb="32" eb="34">
      <t>シャリョウ</t>
    </rPh>
    <rPh sb="35" eb="37">
      <t>アイチャク</t>
    </rPh>
    <rPh sb="57" eb="58">
      <t>オ</t>
    </rPh>
    <rPh sb="64" eb="66">
      <t>ヘイキ</t>
    </rPh>
    <rPh sb="67" eb="68">
      <t>トオ</t>
    </rPh>
    <rPh sb="69" eb="70">
      <t>ス</t>
    </rPh>
    <rPh sb="72" eb="73">
      <t>ヒト</t>
    </rPh>
    <rPh sb="74" eb="75">
      <t>オオ</t>
    </rPh>
    <rPh sb="77" eb="79">
      <t>ザンネン</t>
    </rPh>
    <phoneticPr fontId="1"/>
  </si>
  <si>
    <t>岐阜駅　トイレを二階にも設置して</t>
    <rPh sb="0" eb="2">
      <t>ギフ</t>
    </rPh>
    <rPh sb="2" eb="3">
      <t>エキ</t>
    </rPh>
    <rPh sb="8" eb="10">
      <t>ニカイ</t>
    </rPh>
    <rPh sb="12" eb="14">
      <t>セッチ</t>
    </rPh>
    <phoneticPr fontId="1"/>
  </si>
  <si>
    <t>・運賃が高い　　・利用者の思いを真剣に聞く態度に欠ける</t>
    <rPh sb="1" eb="3">
      <t>ウンチン</t>
    </rPh>
    <rPh sb="4" eb="5">
      <t>タカ</t>
    </rPh>
    <rPh sb="9" eb="12">
      <t>リヨウシャ</t>
    </rPh>
    <rPh sb="13" eb="14">
      <t>オモ</t>
    </rPh>
    <rPh sb="16" eb="18">
      <t>シンケン</t>
    </rPh>
    <rPh sb="19" eb="20">
      <t>キ</t>
    </rPh>
    <rPh sb="21" eb="23">
      <t>タイド</t>
    </rPh>
    <rPh sb="24" eb="25">
      <t>カ</t>
    </rPh>
    <phoneticPr fontId="1"/>
  </si>
  <si>
    <t>中川辺</t>
    <rPh sb="0" eb="3">
      <t>ナカカワベ</t>
    </rPh>
    <phoneticPr fontId="1"/>
  </si>
  <si>
    <t>利用者のマナーの悪さで事故も起きると思います。学生さんの少し思いやりと対人の思いやりが足りないと思います。</t>
    <rPh sb="0" eb="3">
      <t>リヨウシャ</t>
    </rPh>
    <rPh sb="8" eb="9">
      <t>ワル</t>
    </rPh>
    <rPh sb="11" eb="13">
      <t>ジコ</t>
    </rPh>
    <rPh sb="14" eb="15">
      <t>オ</t>
    </rPh>
    <rPh sb="18" eb="19">
      <t>オモ</t>
    </rPh>
    <rPh sb="23" eb="25">
      <t>ガクセイ</t>
    </rPh>
    <rPh sb="28" eb="29">
      <t>スコ</t>
    </rPh>
    <rPh sb="30" eb="31">
      <t>オモ</t>
    </rPh>
    <rPh sb="35" eb="37">
      <t>タイジン</t>
    </rPh>
    <rPh sb="38" eb="39">
      <t>オモ</t>
    </rPh>
    <rPh sb="43" eb="44">
      <t>タ</t>
    </rPh>
    <rPh sb="48" eb="49">
      <t>オモ</t>
    </rPh>
    <phoneticPr fontId="1"/>
  </si>
  <si>
    <t>まわりをを見ていると反対ホームへ来て、乗り遅れたりしてる方がいます。もう少し表示をわかりやすく出来たらと思います。</t>
    <rPh sb="5" eb="6">
      <t>ミ</t>
    </rPh>
    <rPh sb="10" eb="12">
      <t>ハンタイ</t>
    </rPh>
    <rPh sb="16" eb="17">
      <t>キ</t>
    </rPh>
    <rPh sb="19" eb="20">
      <t>ノ</t>
    </rPh>
    <rPh sb="21" eb="22">
      <t>オク</t>
    </rPh>
    <rPh sb="28" eb="29">
      <t>カタ</t>
    </rPh>
    <rPh sb="36" eb="37">
      <t>スコ</t>
    </rPh>
    <rPh sb="38" eb="40">
      <t>ヒョウジ</t>
    </rPh>
    <rPh sb="47" eb="49">
      <t>デキ</t>
    </rPh>
    <rPh sb="52" eb="53">
      <t>オモ</t>
    </rPh>
    <phoneticPr fontId="1"/>
  </si>
  <si>
    <t>私も三十年近く車でしたが、昨年１０月から電車で通勤しております。お世話になっております。新幹線も九州へ帰るため、より利用しますが、できる限り夜行バスにて帰ります。料金が安いからです。</t>
    <rPh sb="0" eb="1">
      <t>ワタシ</t>
    </rPh>
    <rPh sb="2" eb="4">
      <t>サンジュウ</t>
    </rPh>
    <rPh sb="4" eb="5">
      <t>ネン</t>
    </rPh>
    <rPh sb="5" eb="6">
      <t>チカ</t>
    </rPh>
    <rPh sb="7" eb="8">
      <t>クルマ</t>
    </rPh>
    <rPh sb="13" eb="15">
      <t>サクネン</t>
    </rPh>
    <rPh sb="17" eb="18">
      <t>ガツ</t>
    </rPh>
    <rPh sb="20" eb="22">
      <t>デンシャ</t>
    </rPh>
    <rPh sb="23" eb="25">
      <t>ツウキン</t>
    </rPh>
    <rPh sb="33" eb="35">
      <t>セワ</t>
    </rPh>
    <rPh sb="44" eb="47">
      <t>シンカンセン</t>
    </rPh>
    <rPh sb="48" eb="50">
      <t>キュウシュウ</t>
    </rPh>
    <rPh sb="51" eb="52">
      <t>カエ</t>
    </rPh>
    <rPh sb="58" eb="60">
      <t>リヨウ</t>
    </rPh>
    <rPh sb="68" eb="69">
      <t>カギ</t>
    </rPh>
    <rPh sb="70" eb="72">
      <t>ヤコウ</t>
    </rPh>
    <rPh sb="76" eb="77">
      <t>カエ</t>
    </rPh>
    <rPh sb="81" eb="83">
      <t>リョウキン</t>
    </rPh>
    <rPh sb="84" eb="85">
      <t>ヤス</t>
    </rPh>
    <phoneticPr fontId="1"/>
  </si>
  <si>
    <t>白川口</t>
    <rPh sb="0" eb="3">
      <t>シラカワグチ</t>
    </rPh>
    <phoneticPr fontId="1"/>
  </si>
  <si>
    <t>80.78</t>
  </si>
  <si>
    <t>岐阜・白川口間の列車本数が少ない。</t>
    <rPh sb="0" eb="2">
      <t>ギフ</t>
    </rPh>
    <rPh sb="3" eb="6">
      <t>シラカワグチ</t>
    </rPh>
    <rPh sb="6" eb="7">
      <t>カン</t>
    </rPh>
    <rPh sb="8" eb="10">
      <t>レッシャ</t>
    </rPh>
    <rPh sb="10" eb="12">
      <t>ホンスウ</t>
    </rPh>
    <rPh sb="13" eb="14">
      <t>スク</t>
    </rPh>
    <phoneticPr fontId="1"/>
  </si>
  <si>
    <t>高山線美濃太田駅から岐阜行きの乗り換え時間が長く
、冬季・夏季辛い思いをしています。</t>
    <rPh sb="0" eb="3">
      <t>タカヤマセン</t>
    </rPh>
    <rPh sb="3" eb="8">
      <t>ミノオオタエキ</t>
    </rPh>
    <rPh sb="10" eb="12">
      <t>ギフ</t>
    </rPh>
    <rPh sb="12" eb="13">
      <t>ユ</t>
    </rPh>
    <rPh sb="15" eb="16">
      <t>ノ</t>
    </rPh>
    <rPh sb="17" eb="18">
      <t>カ</t>
    </rPh>
    <rPh sb="19" eb="21">
      <t>ジカン</t>
    </rPh>
    <rPh sb="22" eb="23">
      <t>ナガ</t>
    </rPh>
    <rPh sb="26" eb="28">
      <t>トウキ</t>
    </rPh>
    <rPh sb="29" eb="31">
      <t>カキ</t>
    </rPh>
    <rPh sb="31" eb="32">
      <t>ツラ</t>
    </rPh>
    <rPh sb="33" eb="34">
      <t>オモ</t>
    </rPh>
    <phoneticPr fontId="1"/>
  </si>
  <si>
    <t>列車が遅れたとき放送をしてほしい</t>
    <rPh sb="0" eb="2">
      <t>レッシャ</t>
    </rPh>
    <rPh sb="3" eb="4">
      <t>オク</t>
    </rPh>
    <rPh sb="8" eb="10">
      <t>ホウソウ</t>
    </rPh>
    <phoneticPr fontId="1"/>
  </si>
  <si>
    <t>普通列車をもう少し増やしてほしい。</t>
    <rPh sb="0" eb="2">
      <t>フツウ</t>
    </rPh>
    <rPh sb="2" eb="4">
      <t>レッシャ</t>
    </rPh>
    <rPh sb="7" eb="8">
      <t>スコ</t>
    </rPh>
    <rPh sb="9" eb="10">
      <t>フ</t>
    </rPh>
    <phoneticPr fontId="1"/>
  </si>
  <si>
    <t>飛騨金山</t>
    <rPh sb="0" eb="2">
      <t>ヒダ</t>
    </rPh>
    <rPh sb="2" eb="4">
      <t>カナヤマ</t>
    </rPh>
    <phoneticPr fontId="1"/>
  </si>
  <si>
    <t>行き届いた表示がしてあるので安全です。
ホームと列車の間が広いので落ちないか心配です。</t>
    <rPh sb="0" eb="1">
      <t>ユ</t>
    </rPh>
    <rPh sb="2" eb="3">
      <t>トド</t>
    </rPh>
    <rPh sb="5" eb="7">
      <t>ヒョウジ</t>
    </rPh>
    <rPh sb="14" eb="16">
      <t>アンゼン</t>
    </rPh>
    <rPh sb="24" eb="26">
      <t>レッシャ</t>
    </rPh>
    <rPh sb="27" eb="28">
      <t>アイダ</t>
    </rPh>
    <rPh sb="29" eb="30">
      <t>ヒロ</t>
    </rPh>
    <rPh sb="33" eb="34">
      <t>オ</t>
    </rPh>
    <rPh sb="38" eb="40">
      <t>シンパイ</t>
    </rPh>
    <phoneticPr fontId="1"/>
  </si>
  <si>
    <t>私たち高齢者は電車のおかげで出かけます。市内でも近くの医者でも大事な足です。健康でボケないためも、これからも厄介掛けますがよろしくお願いします。キップが買えるのがありがたいです。いろいろ尋ねたり教えて頂けるのがうれしいです。</t>
    <rPh sb="0" eb="1">
      <t>ワタシ</t>
    </rPh>
    <rPh sb="3" eb="6">
      <t>コウレイシャ</t>
    </rPh>
    <rPh sb="7" eb="9">
      <t>デンシャ</t>
    </rPh>
    <rPh sb="14" eb="15">
      <t>デ</t>
    </rPh>
    <rPh sb="20" eb="22">
      <t>シナイ</t>
    </rPh>
    <rPh sb="24" eb="25">
      <t>チカ</t>
    </rPh>
    <rPh sb="27" eb="29">
      <t>イシャ</t>
    </rPh>
    <rPh sb="31" eb="33">
      <t>ダイジ</t>
    </rPh>
    <rPh sb="34" eb="35">
      <t>アシ</t>
    </rPh>
    <rPh sb="38" eb="40">
      <t>ケンコウ</t>
    </rPh>
    <rPh sb="54" eb="56">
      <t>ヤッカイ</t>
    </rPh>
    <rPh sb="56" eb="57">
      <t>カ</t>
    </rPh>
    <rPh sb="66" eb="67">
      <t>ネガ</t>
    </rPh>
    <rPh sb="76" eb="77">
      <t>カ</t>
    </rPh>
    <rPh sb="93" eb="94">
      <t>タズ</t>
    </rPh>
    <rPh sb="97" eb="98">
      <t>オシ</t>
    </rPh>
    <rPh sb="100" eb="101">
      <t>イタダ</t>
    </rPh>
    <phoneticPr fontId="1"/>
  </si>
  <si>
    <t>高齢者の利用の多い駅なのにバリアフリーに対しては何もされていない。列車の遅れ等の情報に対してＪＲ東海からはまったく駅に対して連絡がありません。新幹線だけがＪＲ東海ではないと思います。</t>
    <rPh sb="0" eb="3">
      <t>コウレイシャ</t>
    </rPh>
    <rPh sb="4" eb="6">
      <t>リヨウ</t>
    </rPh>
    <rPh sb="7" eb="8">
      <t>オオ</t>
    </rPh>
    <rPh sb="9" eb="10">
      <t>エキ</t>
    </rPh>
    <rPh sb="20" eb="21">
      <t>タイ</t>
    </rPh>
    <rPh sb="24" eb="25">
      <t>ナニ</t>
    </rPh>
    <rPh sb="33" eb="35">
      <t>レッシャ</t>
    </rPh>
    <rPh sb="36" eb="37">
      <t>オク</t>
    </rPh>
    <rPh sb="38" eb="39">
      <t>トウ</t>
    </rPh>
    <rPh sb="40" eb="42">
      <t>ジョウホウ</t>
    </rPh>
    <rPh sb="43" eb="44">
      <t>タイ</t>
    </rPh>
    <rPh sb="48" eb="50">
      <t>トウカイ</t>
    </rPh>
    <rPh sb="57" eb="58">
      <t>エキ</t>
    </rPh>
    <rPh sb="59" eb="60">
      <t>タイ</t>
    </rPh>
    <rPh sb="62" eb="64">
      <t>レンラク</t>
    </rPh>
    <rPh sb="71" eb="74">
      <t>シンカンセン</t>
    </rPh>
    <rPh sb="79" eb="81">
      <t>トウカイ</t>
    </rPh>
    <rPh sb="86" eb="87">
      <t>オモ</t>
    </rPh>
    <phoneticPr fontId="1"/>
  </si>
  <si>
    <t>無人化になり不便。リニアはいらない。本数が少ない。駅の電話番号が電話帳に載っていない。</t>
    <rPh sb="0" eb="3">
      <t>ムジンカ</t>
    </rPh>
    <rPh sb="6" eb="8">
      <t>フベン</t>
    </rPh>
    <rPh sb="18" eb="20">
      <t>ホンスウ</t>
    </rPh>
    <rPh sb="21" eb="22">
      <t>スク</t>
    </rPh>
    <rPh sb="25" eb="26">
      <t>エキ</t>
    </rPh>
    <rPh sb="27" eb="29">
      <t>デンワ</t>
    </rPh>
    <rPh sb="29" eb="31">
      <t>バンゴウ</t>
    </rPh>
    <rPh sb="32" eb="35">
      <t>デンワチョウ</t>
    </rPh>
    <rPh sb="36" eb="37">
      <t>ノ</t>
    </rPh>
    <phoneticPr fontId="1"/>
  </si>
  <si>
    <t>名古屋駅のみどりの窓口できっぷを買おうとして、ワイドビューひだのきっぷと言ったら「はっ？」と怪訝な顔をされ、「あー特急ひだ号のことですね」と言われた。ワイドビューひだとパンフレットでは宣伝しているけど？。</t>
    <rPh sb="0" eb="4">
      <t>ナゴヤエキ</t>
    </rPh>
    <rPh sb="9" eb="11">
      <t>マドグチ</t>
    </rPh>
    <rPh sb="16" eb="17">
      <t>カ</t>
    </rPh>
    <rPh sb="36" eb="37">
      <t>イ</t>
    </rPh>
    <rPh sb="46" eb="48">
      <t>ケゲン</t>
    </rPh>
    <rPh sb="49" eb="50">
      <t>カオ</t>
    </rPh>
    <rPh sb="57" eb="59">
      <t>トッキュウ</t>
    </rPh>
    <rPh sb="61" eb="62">
      <t>ゴウ</t>
    </rPh>
    <rPh sb="70" eb="71">
      <t>イ</t>
    </rPh>
    <rPh sb="92" eb="94">
      <t>センデン</t>
    </rPh>
    <phoneticPr fontId="1"/>
  </si>
  <si>
    <t>先日、ひだ１５号で金山駅下車で感じたことは、ホームと車両の段差が高齢者には強く感じて「ほんに転倒した人があった話を聞いて、ほんになるほどと思いました。</t>
    <rPh sb="0" eb="2">
      <t>センジツ</t>
    </rPh>
    <rPh sb="7" eb="8">
      <t>ゴウ</t>
    </rPh>
    <rPh sb="9" eb="11">
      <t>カナヤマ</t>
    </rPh>
    <rPh sb="11" eb="12">
      <t>エキ</t>
    </rPh>
    <rPh sb="12" eb="14">
      <t>ゲシャ</t>
    </rPh>
    <rPh sb="15" eb="16">
      <t>カン</t>
    </rPh>
    <rPh sb="26" eb="28">
      <t>シャリョウ</t>
    </rPh>
    <rPh sb="29" eb="31">
      <t>ダンサ</t>
    </rPh>
    <rPh sb="32" eb="35">
      <t>コウレイシャ</t>
    </rPh>
    <rPh sb="37" eb="38">
      <t>ツヨ</t>
    </rPh>
    <rPh sb="39" eb="40">
      <t>カン</t>
    </rPh>
    <rPh sb="46" eb="48">
      <t>テントウ</t>
    </rPh>
    <rPh sb="50" eb="51">
      <t>ヒト</t>
    </rPh>
    <rPh sb="55" eb="56">
      <t>ハナシ</t>
    </rPh>
    <rPh sb="57" eb="58">
      <t>キ</t>
    </rPh>
    <rPh sb="69" eb="70">
      <t>オモ</t>
    </rPh>
    <phoneticPr fontId="1"/>
  </si>
  <si>
    <t>私ども高齢者の足は、鉄道に頼っており(家族の若者には勤めがあり、頼めないから）唯一の足です。車窓の景色を楽しみながらの旅は最高です。</t>
    <rPh sb="0" eb="1">
      <t>ワタシ</t>
    </rPh>
    <rPh sb="3" eb="6">
      <t>コウレイシャ</t>
    </rPh>
    <rPh sb="7" eb="8">
      <t>アシ</t>
    </rPh>
    <rPh sb="10" eb="12">
      <t>テツドウ</t>
    </rPh>
    <rPh sb="13" eb="14">
      <t>タヨ</t>
    </rPh>
    <rPh sb="19" eb="21">
      <t>カゾク</t>
    </rPh>
    <rPh sb="22" eb="24">
      <t>ワカモノ</t>
    </rPh>
    <rPh sb="26" eb="27">
      <t>ツト</t>
    </rPh>
    <rPh sb="32" eb="33">
      <t>タノ</t>
    </rPh>
    <rPh sb="39" eb="41">
      <t>ユイイツ</t>
    </rPh>
    <rPh sb="42" eb="43">
      <t>アシ</t>
    </rPh>
    <rPh sb="46" eb="48">
      <t>シャソウ</t>
    </rPh>
    <rPh sb="49" eb="51">
      <t>ケシキ</t>
    </rPh>
    <rPh sb="52" eb="53">
      <t>タノ</t>
    </rPh>
    <rPh sb="59" eb="60">
      <t>タビ</t>
    </rPh>
    <rPh sb="61" eb="63">
      <t>サイコウ</t>
    </rPh>
    <phoneticPr fontId="1"/>
  </si>
  <si>
    <t>大阪発、大阪行が停車しなくなって、大変都合が悪い。</t>
    <rPh sb="0" eb="2">
      <t>オオサカ</t>
    </rPh>
    <rPh sb="2" eb="3">
      <t>ハツ</t>
    </rPh>
    <rPh sb="4" eb="6">
      <t>オオサカ</t>
    </rPh>
    <rPh sb="6" eb="7">
      <t>ユ</t>
    </rPh>
    <rPh sb="8" eb="10">
      <t>テイシャ</t>
    </rPh>
    <rPh sb="17" eb="19">
      <t>タイヘン</t>
    </rPh>
    <rPh sb="19" eb="21">
      <t>ツゴウ</t>
    </rPh>
    <rPh sb="22" eb="23">
      <t>ワル</t>
    </rPh>
    <phoneticPr fontId="1"/>
  </si>
  <si>
    <t>私の意見だけではなく、皆様が言っておられますのは、少し前までは駅にＴＥＬすれば、親切に列車の乗り継ぎを、たとえば美濃太田で何番線に乗り換えて、次に岐阜で何時にはっしゃですからと、答えてくださり、安心して名古屋方面に出かけることができましたが、今では、どこに問い合わせしたらよいのか、実に不便な世になってしまい、外出も少なくなりました。もう、スマホでもなければ……と巷の話です。こういった情報は、どこでお聞きすればよろしいでしょうか？</t>
    <rPh sb="0" eb="1">
      <t>ワタシ</t>
    </rPh>
    <rPh sb="2" eb="4">
      <t>イケン</t>
    </rPh>
    <rPh sb="11" eb="13">
      <t>ミナサマ</t>
    </rPh>
    <rPh sb="14" eb="15">
      <t>イ</t>
    </rPh>
    <rPh sb="25" eb="26">
      <t>スコ</t>
    </rPh>
    <rPh sb="27" eb="28">
      <t>マエ</t>
    </rPh>
    <rPh sb="31" eb="32">
      <t>エキ</t>
    </rPh>
    <rPh sb="40" eb="42">
      <t>シンセツ</t>
    </rPh>
    <rPh sb="43" eb="45">
      <t>レッシャ</t>
    </rPh>
    <rPh sb="46" eb="47">
      <t>ノ</t>
    </rPh>
    <rPh sb="48" eb="49">
      <t>ツ</t>
    </rPh>
    <rPh sb="56" eb="58">
      <t>ミノ</t>
    </rPh>
    <rPh sb="58" eb="60">
      <t>オオタ</t>
    </rPh>
    <rPh sb="61" eb="64">
      <t>ナンバンセン</t>
    </rPh>
    <rPh sb="65" eb="66">
      <t>ノ</t>
    </rPh>
    <rPh sb="67" eb="68">
      <t>カ</t>
    </rPh>
    <rPh sb="71" eb="72">
      <t>ツギ</t>
    </rPh>
    <rPh sb="73" eb="75">
      <t>ギフ</t>
    </rPh>
    <rPh sb="76" eb="78">
      <t>ナンジ</t>
    </rPh>
    <rPh sb="89" eb="90">
      <t>コタ</t>
    </rPh>
    <rPh sb="97" eb="99">
      <t>アンシン</t>
    </rPh>
    <rPh sb="101" eb="104">
      <t>ナゴヤ</t>
    </rPh>
    <rPh sb="104" eb="106">
      <t>ホウメン</t>
    </rPh>
    <rPh sb="107" eb="108">
      <t>デ</t>
    </rPh>
    <rPh sb="121" eb="122">
      <t>イマ</t>
    </rPh>
    <rPh sb="128" eb="129">
      <t>ト</t>
    </rPh>
    <rPh sb="130" eb="131">
      <t>ア</t>
    </rPh>
    <rPh sb="141" eb="142">
      <t>ジツ</t>
    </rPh>
    <rPh sb="143" eb="145">
      <t>フベン</t>
    </rPh>
    <rPh sb="146" eb="147">
      <t>ヨ</t>
    </rPh>
    <rPh sb="155" eb="157">
      <t>ガイシュツ</t>
    </rPh>
    <rPh sb="158" eb="159">
      <t>スク</t>
    </rPh>
    <rPh sb="182" eb="183">
      <t>チマタ</t>
    </rPh>
    <rPh sb="184" eb="185">
      <t>ハナシ</t>
    </rPh>
    <rPh sb="193" eb="195">
      <t>ジョウホウ</t>
    </rPh>
    <rPh sb="201" eb="202">
      <t>キ</t>
    </rPh>
    <phoneticPr fontId="1"/>
  </si>
  <si>
    <t>陸橋の階段がとても大変だから、なんとかならないでしょうか？老人では大変です。</t>
    <rPh sb="0" eb="2">
      <t>リクキョウ</t>
    </rPh>
    <rPh sb="3" eb="5">
      <t>カイダン</t>
    </rPh>
    <rPh sb="9" eb="11">
      <t>タイヘン</t>
    </rPh>
    <rPh sb="29" eb="31">
      <t>ロウジン</t>
    </rPh>
    <rPh sb="33" eb="35">
      <t>タイヘン</t>
    </rPh>
    <phoneticPr fontId="1"/>
  </si>
  <si>
    <t>ワイドビューの回数が少ない</t>
    <rPh sb="7" eb="9">
      <t>カイスウ</t>
    </rPh>
    <rPh sb="10" eb="11">
      <t>スク</t>
    </rPh>
    <phoneticPr fontId="1"/>
  </si>
  <si>
    <t>高山線は岐阜・高山が主なのに美濃太田で乗りかえが気に入らない</t>
    <rPh sb="0" eb="2">
      <t>タカヤマ</t>
    </rPh>
    <rPh sb="2" eb="3">
      <t>セン</t>
    </rPh>
    <rPh sb="4" eb="6">
      <t>ギフ</t>
    </rPh>
    <rPh sb="7" eb="9">
      <t>タカヤマ</t>
    </rPh>
    <rPh sb="10" eb="11">
      <t>オモ</t>
    </rPh>
    <rPh sb="14" eb="16">
      <t>ミノ</t>
    </rPh>
    <rPh sb="16" eb="18">
      <t>オオタ</t>
    </rPh>
    <rPh sb="19" eb="20">
      <t>ノ</t>
    </rPh>
    <rPh sb="24" eb="25">
      <t>キ</t>
    </rPh>
    <rPh sb="26" eb="27">
      <t>イ</t>
    </rPh>
    <phoneticPr fontId="1"/>
  </si>
  <si>
    <t>下呂</t>
    <rPh sb="0" eb="2">
      <t>ゲロ</t>
    </rPh>
    <phoneticPr fontId="1"/>
  </si>
  <si>
    <t>ホームの黄線より前に出ない。酔い客に十分注意する。</t>
    <rPh sb="4" eb="5">
      <t>キ</t>
    </rPh>
    <rPh sb="5" eb="6">
      <t>セン</t>
    </rPh>
    <rPh sb="8" eb="9">
      <t>マエ</t>
    </rPh>
    <rPh sb="10" eb="11">
      <t>デ</t>
    </rPh>
    <rPh sb="14" eb="15">
      <t>ヨ</t>
    </rPh>
    <rPh sb="16" eb="17">
      <t>キャク</t>
    </rPh>
    <rPh sb="18" eb="20">
      <t>ジュウブン</t>
    </rPh>
    <rPh sb="20" eb="22">
      <t>チュウイ</t>
    </rPh>
    <phoneticPr fontId="1"/>
  </si>
  <si>
    <t>高山線上り高山から下呂間で普通高山発10時24分から14時48分まで2時間余り普通が1本もないので不自由だしおかしいと感じている。1本12時台を増やして欲しい。</t>
    <rPh sb="0" eb="3">
      <t>タカヤマセン</t>
    </rPh>
    <rPh sb="3" eb="4">
      <t>ノボ</t>
    </rPh>
    <rPh sb="5" eb="7">
      <t>タカヤマ</t>
    </rPh>
    <rPh sb="9" eb="11">
      <t>ゲロ</t>
    </rPh>
    <rPh sb="11" eb="12">
      <t>カン</t>
    </rPh>
    <rPh sb="13" eb="15">
      <t>フツウ</t>
    </rPh>
    <rPh sb="15" eb="17">
      <t>タカヤマ</t>
    </rPh>
    <rPh sb="17" eb="18">
      <t>ハツ</t>
    </rPh>
    <rPh sb="20" eb="21">
      <t>ジ</t>
    </rPh>
    <rPh sb="23" eb="24">
      <t>フン</t>
    </rPh>
    <rPh sb="28" eb="29">
      <t>ジ</t>
    </rPh>
    <rPh sb="31" eb="32">
      <t>フン</t>
    </rPh>
    <rPh sb="35" eb="37">
      <t>ジカン</t>
    </rPh>
    <rPh sb="37" eb="38">
      <t>アマ</t>
    </rPh>
    <rPh sb="39" eb="41">
      <t>フツウ</t>
    </rPh>
    <rPh sb="43" eb="44">
      <t>ホン</t>
    </rPh>
    <rPh sb="49" eb="52">
      <t>フジユウ</t>
    </rPh>
    <rPh sb="59" eb="60">
      <t>カン</t>
    </rPh>
    <rPh sb="66" eb="67">
      <t>ホン</t>
    </rPh>
    <rPh sb="69" eb="70">
      <t>ジ</t>
    </rPh>
    <rPh sb="70" eb="71">
      <t>ダイ</t>
    </rPh>
    <rPh sb="72" eb="73">
      <t>フ</t>
    </rPh>
    <rPh sb="76" eb="77">
      <t>ホ</t>
    </rPh>
    <phoneticPr fontId="1"/>
  </si>
  <si>
    <t>高山線で夜間、美濃太田から下呂間でカモシカに出くわしたり衝突したとき、1人運転士が対処して運転再開しているのには本当に頭が下がる。出くわした運転士を表彰してやって下さい。</t>
    <rPh sb="0" eb="3">
      <t>タカヤマセン</t>
    </rPh>
    <rPh sb="4" eb="6">
      <t>ヤカン</t>
    </rPh>
    <rPh sb="7" eb="11">
      <t>ミノオオタ</t>
    </rPh>
    <rPh sb="13" eb="15">
      <t>ゲロ</t>
    </rPh>
    <rPh sb="15" eb="16">
      <t>カン</t>
    </rPh>
    <rPh sb="22" eb="23">
      <t>デ</t>
    </rPh>
    <rPh sb="28" eb="30">
      <t>ショウトツ</t>
    </rPh>
    <rPh sb="36" eb="37">
      <t>ヒト</t>
    </rPh>
    <rPh sb="37" eb="40">
      <t>ウンテンシ</t>
    </rPh>
    <rPh sb="41" eb="43">
      <t>タイショ</t>
    </rPh>
    <rPh sb="45" eb="47">
      <t>ウンテン</t>
    </rPh>
    <rPh sb="47" eb="49">
      <t>サイカイ</t>
    </rPh>
    <rPh sb="56" eb="58">
      <t>ホントウ</t>
    </rPh>
    <rPh sb="59" eb="60">
      <t>アタマ</t>
    </rPh>
    <rPh sb="61" eb="62">
      <t>サ</t>
    </rPh>
    <rPh sb="65" eb="66">
      <t>デ</t>
    </rPh>
    <rPh sb="70" eb="73">
      <t>ウンテンシ</t>
    </rPh>
    <rPh sb="74" eb="76">
      <t>ヒョウショウ</t>
    </rPh>
    <rPh sb="81" eb="82">
      <t>クダ</t>
    </rPh>
    <phoneticPr fontId="1"/>
  </si>
  <si>
    <t>高山</t>
    <rPh sb="0" eb="2">
      <t>タカヤマ</t>
    </rPh>
    <phoneticPr fontId="1"/>
  </si>
  <si>
    <t>着物講師</t>
    <rPh sb="0" eb="2">
      <t>キモノ</t>
    </rPh>
    <rPh sb="2" eb="4">
      <t>コウシ</t>
    </rPh>
    <phoneticPr fontId="1"/>
  </si>
  <si>
    <t>昨年9月に名古屋から高山へ高山線を利用したＰＭ7時ころの便でしたが金曜日にもかかわらず普通車の数が少なく、あたかも指定にのせるためのように見えました。
駅員の感じも悪く2度と乗りたくないと思いました。
それ以降バスを利用しています。</t>
    <rPh sb="0" eb="2">
      <t>サクネン</t>
    </rPh>
    <rPh sb="3" eb="4">
      <t>ガツ</t>
    </rPh>
    <rPh sb="5" eb="8">
      <t>ナゴヤ</t>
    </rPh>
    <rPh sb="10" eb="12">
      <t>タカヤマ</t>
    </rPh>
    <rPh sb="13" eb="16">
      <t>タカヤマセン</t>
    </rPh>
    <rPh sb="17" eb="19">
      <t>リヨウ</t>
    </rPh>
    <rPh sb="24" eb="25">
      <t>ジ</t>
    </rPh>
    <rPh sb="28" eb="29">
      <t>ビン</t>
    </rPh>
    <rPh sb="33" eb="36">
      <t>キンヨウビ</t>
    </rPh>
    <rPh sb="43" eb="46">
      <t>フツウシャ</t>
    </rPh>
    <rPh sb="47" eb="48">
      <t>カズ</t>
    </rPh>
    <rPh sb="49" eb="50">
      <t>スク</t>
    </rPh>
    <rPh sb="57" eb="59">
      <t>シテイ</t>
    </rPh>
    <rPh sb="69" eb="70">
      <t>ミ</t>
    </rPh>
    <rPh sb="76" eb="78">
      <t>エキイン</t>
    </rPh>
    <rPh sb="79" eb="80">
      <t>カン</t>
    </rPh>
    <rPh sb="82" eb="83">
      <t>ワル</t>
    </rPh>
    <rPh sb="85" eb="86">
      <t>ド</t>
    </rPh>
    <rPh sb="87" eb="88">
      <t>ノ</t>
    </rPh>
    <rPh sb="94" eb="95">
      <t>オモ</t>
    </rPh>
    <rPh sb="103" eb="105">
      <t>イコウ</t>
    </rPh>
    <rPh sb="108" eb="110">
      <t>リヨウ</t>
    </rPh>
    <phoneticPr fontId="1"/>
  </si>
  <si>
    <t>リニアの通らない地区の在来線をもっと充実させてほしい。</t>
    <rPh sb="4" eb="5">
      <t>トオ</t>
    </rPh>
    <rPh sb="8" eb="10">
      <t>チク</t>
    </rPh>
    <rPh sb="11" eb="14">
      <t>ザイライセン</t>
    </rPh>
    <rPh sb="18" eb="20">
      <t>ジュウジツ</t>
    </rPh>
    <phoneticPr fontId="1"/>
  </si>
  <si>
    <t>会社役員</t>
    <rPh sb="0" eb="2">
      <t>カイシャ</t>
    </rPh>
    <rPh sb="2" eb="4">
      <t>ヤクイン</t>
    </rPh>
    <phoneticPr fontId="1"/>
  </si>
  <si>
    <t>高山線を利用しますが下りの特急をもっと遅い時間にもあるとありがたいです。</t>
    <rPh sb="0" eb="3">
      <t>タカヤマセン</t>
    </rPh>
    <rPh sb="4" eb="6">
      <t>リヨウ</t>
    </rPh>
    <rPh sb="10" eb="11">
      <t>クダ</t>
    </rPh>
    <rPh sb="13" eb="15">
      <t>トッキュウ</t>
    </rPh>
    <rPh sb="19" eb="20">
      <t>オソ</t>
    </rPh>
    <rPh sb="21" eb="23">
      <t>ジカン</t>
    </rPh>
    <phoneticPr fontId="1"/>
  </si>
  <si>
    <t>四日市</t>
    <rPh sb="0" eb="3">
      <t>ヨッカイチ</t>
    </rPh>
    <phoneticPr fontId="1"/>
  </si>
  <si>
    <t>事故にあわれた方は気の毒ですが、個人のモラルにもよりますので、きりがないと思います。</t>
    <rPh sb="0" eb="2">
      <t>ジコ</t>
    </rPh>
    <rPh sb="7" eb="8">
      <t>カタ</t>
    </rPh>
    <rPh sb="9" eb="10">
      <t>キ</t>
    </rPh>
    <rPh sb="11" eb="12">
      <t>ドク</t>
    </rPh>
    <rPh sb="16" eb="18">
      <t>コジン</t>
    </rPh>
    <rPh sb="37" eb="38">
      <t>オモ</t>
    </rPh>
    <phoneticPr fontId="1"/>
  </si>
  <si>
    <t>高山駅は観光地にもかかわらず、昔のままで建物も老朽化しみすぼらしい駅です。何とか風情のある駅にしてほしいと思います。</t>
    <rPh sb="0" eb="2">
      <t>タカヤマ</t>
    </rPh>
    <rPh sb="2" eb="3">
      <t>エキ</t>
    </rPh>
    <rPh sb="4" eb="7">
      <t>カンコウチ</t>
    </rPh>
    <rPh sb="15" eb="16">
      <t>ムカシ</t>
    </rPh>
    <rPh sb="20" eb="22">
      <t>タテモノ</t>
    </rPh>
    <rPh sb="23" eb="26">
      <t>ロウキュウカ</t>
    </rPh>
    <rPh sb="33" eb="34">
      <t>エキ</t>
    </rPh>
    <rPh sb="37" eb="38">
      <t>ナン</t>
    </rPh>
    <rPh sb="40" eb="42">
      <t>フゼイ</t>
    </rPh>
    <rPh sb="45" eb="46">
      <t>エキ</t>
    </rPh>
    <rPh sb="53" eb="54">
      <t>オモ</t>
    </rPh>
    <phoneticPr fontId="1"/>
  </si>
  <si>
    <t>両会社とのタイアップでお得なツアーや安い料金(バスより）が増えれば、もっと利用したいと思います。</t>
    <rPh sb="0" eb="1">
      <t>リョウ</t>
    </rPh>
    <rPh sb="1" eb="3">
      <t>カイシャ</t>
    </rPh>
    <rPh sb="12" eb="13">
      <t>トク</t>
    </rPh>
    <rPh sb="18" eb="19">
      <t>ヤス</t>
    </rPh>
    <rPh sb="20" eb="22">
      <t>リョウキン</t>
    </rPh>
    <rPh sb="29" eb="30">
      <t>フ</t>
    </rPh>
    <rPh sb="37" eb="39">
      <t>リヨウ</t>
    </rPh>
    <rPh sb="43" eb="44">
      <t>オモ</t>
    </rPh>
    <phoneticPr fontId="1"/>
  </si>
  <si>
    <t>ホームからの転落事故は駅員の目配りも限られるから、ホームの安全柵の設置が必要だと思います。</t>
    <rPh sb="6" eb="8">
      <t>テンラク</t>
    </rPh>
    <rPh sb="8" eb="10">
      <t>ジコ</t>
    </rPh>
    <rPh sb="11" eb="13">
      <t>エキイン</t>
    </rPh>
    <rPh sb="14" eb="16">
      <t>メクバ</t>
    </rPh>
    <rPh sb="18" eb="19">
      <t>カギ</t>
    </rPh>
    <rPh sb="29" eb="32">
      <t>アンゼンサク</t>
    </rPh>
    <rPh sb="33" eb="35">
      <t>セッチ</t>
    </rPh>
    <rPh sb="36" eb="38">
      <t>ヒツヨウ</t>
    </rPh>
    <rPh sb="40" eb="41">
      <t>オモ</t>
    </rPh>
    <phoneticPr fontId="1"/>
  </si>
  <si>
    <t>・高山駅を早期に建て替えしてほしい。(決定ですが）　・高速バス料金が安いので、ＪＲにとっては不利　・お客が乗っていない車両(５・６両）が通過するのを目にする度、疑問に思う。</t>
    <rPh sb="1" eb="3">
      <t>タカヤマ</t>
    </rPh>
    <rPh sb="3" eb="4">
      <t>エキ</t>
    </rPh>
    <rPh sb="5" eb="7">
      <t>ソウキ</t>
    </rPh>
    <rPh sb="8" eb="9">
      <t>タ</t>
    </rPh>
    <rPh sb="10" eb="11">
      <t>カ</t>
    </rPh>
    <rPh sb="19" eb="21">
      <t>ケッテイ</t>
    </rPh>
    <rPh sb="27" eb="29">
      <t>コウソク</t>
    </rPh>
    <rPh sb="31" eb="33">
      <t>リョウキン</t>
    </rPh>
    <rPh sb="34" eb="35">
      <t>ヤス</t>
    </rPh>
    <rPh sb="46" eb="48">
      <t>フリ</t>
    </rPh>
    <rPh sb="51" eb="52">
      <t>キャク</t>
    </rPh>
    <rPh sb="53" eb="54">
      <t>ノ</t>
    </rPh>
    <rPh sb="59" eb="61">
      <t>シャリョウ</t>
    </rPh>
    <rPh sb="65" eb="66">
      <t>リョウ</t>
    </rPh>
    <rPh sb="68" eb="70">
      <t>ツウカ</t>
    </rPh>
    <rPh sb="74" eb="75">
      <t>メ</t>
    </rPh>
    <rPh sb="78" eb="79">
      <t>タビ</t>
    </rPh>
    <rPh sb="80" eb="82">
      <t>ギモン</t>
    </rPh>
    <rPh sb="83" eb="84">
      <t>オモ</t>
    </rPh>
    <phoneticPr fontId="1"/>
  </si>
  <si>
    <t>ＪＲの社員は酒癖が悪い。踏切ない場所、フェンスがない場所の見直し、小さい子どもが入れないようにしてください。</t>
    <rPh sb="3" eb="5">
      <t>シャイン</t>
    </rPh>
    <rPh sb="6" eb="8">
      <t>サケグセ</t>
    </rPh>
    <rPh sb="9" eb="10">
      <t>ワル</t>
    </rPh>
    <rPh sb="12" eb="14">
      <t>フミキリ</t>
    </rPh>
    <rPh sb="16" eb="18">
      <t>バショ</t>
    </rPh>
    <rPh sb="26" eb="28">
      <t>バショ</t>
    </rPh>
    <rPh sb="29" eb="31">
      <t>ミナオ</t>
    </rPh>
    <rPh sb="33" eb="34">
      <t>チイ</t>
    </rPh>
    <rPh sb="36" eb="37">
      <t>コ</t>
    </rPh>
    <rPh sb="40" eb="41">
      <t>ハイ</t>
    </rPh>
    <phoneticPr fontId="1"/>
  </si>
  <si>
    <t>・送迎用の降車レーンと駐車場　・介護車両用の降車レーンと駐車場　・トイレや駅舎のバリアフリー化</t>
    <rPh sb="1" eb="4">
      <t>ソウゲイヨウ</t>
    </rPh>
    <rPh sb="5" eb="7">
      <t>コウシャ</t>
    </rPh>
    <rPh sb="11" eb="14">
      <t>チュウシャジョウ</t>
    </rPh>
    <rPh sb="16" eb="18">
      <t>カイゴ</t>
    </rPh>
    <rPh sb="18" eb="21">
      <t>シャリョウヨウ</t>
    </rPh>
    <rPh sb="22" eb="24">
      <t>コウシャ</t>
    </rPh>
    <rPh sb="28" eb="31">
      <t>チュウシャジョウ</t>
    </rPh>
    <rPh sb="37" eb="39">
      <t>エキシャ</t>
    </rPh>
    <rPh sb="46" eb="47">
      <t>カ</t>
    </rPh>
    <phoneticPr fontId="1"/>
  </si>
  <si>
    <t>週末のみ深夜列車増車　　踏切（踏切がない場所など）ホーム事故防止</t>
    <rPh sb="0" eb="2">
      <t>シュウマツ</t>
    </rPh>
    <rPh sb="4" eb="6">
      <t>シンヤ</t>
    </rPh>
    <rPh sb="6" eb="8">
      <t>レッシャ</t>
    </rPh>
    <rPh sb="8" eb="10">
      <t>ゾウシャ</t>
    </rPh>
    <rPh sb="12" eb="14">
      <t>フミキリ</t>
    </rPh>
    <rPh sb="28" eb="30">
      <t>ジコ</t>
    </rPh>
    <rPh sb="30" eb="32">
      <t>ボウシ</t>
    </rPh>
    <phoneticPr fontId="1"/>
  </si>
  <si>
    <t>足元に気持ちが向くように、足元に発行物があったらどうでしょうか。(音も）</t>
    <rPh sb="0" eb="2">
      <t>アシモト</t>
    </rPh>
    <rPh sb="3" eb="5">
      <t>キモ</t>
    </rPh>
    <rPh sb="7" eb="8">
      <t>ム</t>
    </rPh>
    <rPh sb="13" eb="15">
      <t>アシモト</t>
    </rPh>
    <rPh sb="16" eb="18">
      <t>ハッコウ</t>
    </rPh>
    <rPh sb="18" eb="19">
      <t>ブツ</t>
    </rPh>
    <rPh sb="33" eb="34">
      <t>オト</t>
    </rPh>
    <phoneticPr fontId="1"/>
  </si>
  <si>
    <t>ワイドビューでのこと。トイレのドアの開き方がわからないと聞かれたことがありました。</t>
    <rPh sb="18" eb="19">
      <t>ヒラ</t>
    </rPh>
    <rPh sb="20" eb="21">
      <t>カタ</t>
    </rPh>
    <rPh sb="28" eb="29">
      <t>キ</t>
    </rPh>
    <phoneticPr fontId="1"/>
  </si>
  <si>
    <t>人口の多い所は増やすことはやむを得ないです。でも電車をリニューアルしすぎです。現在の物を長く使う事は出来ませんか。</t>
    <rPh sb="0" eb="2">
      <t>ジンコウ</t>
    </rPh>
    <rPh sb="3" eb="4">
      <t>オオ</t>
    </rPh>
    <rPh sb="5" eb="6">
      <t>トコロ</t>
    </rPh>
    <rPh sb="7" eb="8">
      <t>フ</t>
    </rPh>
    <rPh sb="16" eb="17">
      <t>エ</t>
    </rPh>
    <rPh sb="24" eb="26">
      <t>デンシャ</t>
    </rPh>
    <rPh sb="39" eb="41">
      <t>ゲンザイ</t>
    </rPh>
    <rPh sb="42" eb="43">
      <t>モノ</t>
    </rPh>
    <rPh sb="44" eb="45">
      <t>ナガ</t>
    </rPh>
    <rPh sb="46" eb="47">
      <t>ツカ</t>
    </rPh>
    <rPh sb="48" eb="49">
      <t>コト</t>
    </rPh>
    <rPh sb="50" eb="52">
      <t>デキ</t>
    </rPh>
    <phoneticPr fontId="1"/>
  </si>
  <si>
    <t>高山</t>
    <rPh sb="0" eb="1">
      <t>タカ</t>
    </rPh>
    <rPh sb="1" eb="2">
      <t>ヤマ</t>
    </rPh>
    <phoneticPr fontId="1"/>
  </si>
  <si>
    <t>個々の問題だと思います。</t>
    <rPh sb="0" eb="2">
      <t>ココ</t>
    </rPh>
    <rPh sb="3" eb="5">
      <t>モンダイ</t>
    </rPh>
    <rPh sb="7" eb="8">
      <t>オモ</t>
    </rPh>
    <phoneticPr fontId="1"/>
  </si>
  <si>
    <t>朝割だけではなく、夕割もあったらいいと思います。</t>
    <rPh sb="0" eb="1">
      <t>アサ</t>
    </rPh>
    <rPh sb="1" eb="2">
      <t>ワリ</t>
    </rPh>
    <rPh sb="9" eb="10">
      <t>ユウ</t>
    </rPh>
    <rPh sb="10" eb="11">
      <t>ワリ</t>
    </rPh>
    <rPh sb="19" eb="20">
      <t>オモ</t>
    </rPh>
    <phoneticPr fontId="1"/>
  </si>
  <si>
    <t>飛騨国府</t>
    <rPh sb="0" eb="2">
      <t>ヒダ</t>
    </rPh>
    <rPh sb="2" eb="4">
      <t>コクフ</t>
    </rPh>
    <phoneticPr fontId="1"/>
  </si>
  <si>
    <t>転落防止柵(開閉式）の設置が有効と思います。</t>
    <rPh sb="0" eb="2">
      <t>テンラク</t>
    </rPh>
    <rPh sb="2" eb="5">
      <t>ボウシサク</t>
    </rPh>
    <rPh sb="6" eb="9">
      <t>カイヘイシキ</t>
    </rPh>
    <rPh sb="11" eb="13">
      <t>セッチ</t>
    </rPh>
    <rPh sb="14" eb="16">
      <t>ユウコウ</t>
    </rPh>
    <rPh sb="17" eb="18">
      <t>オモ</t>
    </rPh>
    <phoneticPr fontId="1"/>
  </si>
  <si>
    <t>飛騨国府駅は出入り口が、南側のみであるが、北側に市有地が隣接しているので、北口を設置すると便利になります。(無人駅なので）</t>
    <rPh sb="0" eb="2">
      <t>ヒダ</t>
    </rPh>
    <rPh sb="2" eb="4">
      <t>コクフ</t>
    </rPh>
    <rPh sb="4" eb="5">
      <t>エキ</t>
    </rPh>
    <rPh sb="6" eb="8">
      <t>デイ</t>
    </rPh>
    <rPh sb="9" eb="10">
      <t>グチ</t>
    </rPh>
    <rPh sb="12" eb="14">
      <t>ミナミガワ</t>
    </rPh>
    <rPh sb="21" eb="23">
      <t>キタガワ</t>
    </rPh>
    <rPh sb="24" eb="27">
      <t>シユウチ</t>
    </rPh>
    <rPh sb="28" eb="30">
      <t>リンセツ</t>
    </rPh>
    <rPh sb="37" eb="39">
      <t>キタグチ</t>
    </rPh>
    <rPh sb="40" eb="42">
      <t>セッチ</t>
    </rPh>
    <rPh sb="45" eb="47">
      <t>ベンリ</t>
    </rPh>
    <rPh sb="54" eb="57">
      <t>ムジンエキ</t>
    </rPh>
    <phoneticPr fontId="1"/>
  </si>
  <si>
    <t>高齢者の自動車免許を返上させる代替として、公共交通機関の割引制度を充実することが有効ではないでしょうか。</t>
    <rPh sb="0" eb="3">
      <t>コウレイシャ</t>
    </rPh>
    <rPh sb="4" eb="7">
      <t>ジドウシャ</t>
    </rPh>
    <rPh sb="7" eb="9">
      <t>メンキョ</t>
    </rPh>
    <rPh sb="10" eb="12">
      <t>ヘンジョウ</t>
    </rPh>
    <rPh sb="15" eb="17">
      <t>ダイタイ</t>
    </rPh>
    <rPh sb="21" eb="23">
      <t>コウキョウ</t>
    </rPh>
    <rPh sb="23" eb="25">
      <t>コウツウ</t>
    </rPh>
    <rPh sb="25" eb="27">
      <t>キカン</t>
    </rPh>
    <rPh sb="28" eb="30">
      <t>ワリビキ</t>
    </rPh>
    <rPh sb="30" eb="32">
      <t>セイド</t>
    </rPh>
    <rPh sb="33" eb="35">
      <t>ジュウジツ</t>
    </rPh>
    <rPh sb="40" eb="42">
      <t>ユウコウ</t>
    </rPh>
    <phoneticPr fontId="1"/>
  </si>
  <si>
    <t>飛騨古川</t>
    <rPh sb="0" eb="2">
      <t>ヒダ</t>
    </rPh>
    <rPh sb="2" eb="4">
      <t>フルカワ</t>
    </rPh>
    <phoneticPr fontId="1"/>
  </si>
  <si>
    <t>高山ー坂上間の本数を増やして下さい。</t>
    <rPh sb="0" eb="2">
      <t>タカヤマ</t>
    </rPh>
    <rPh sb="3" eb="5">
      <t>サカウエ</t>
    </rPh>
    <rPh sb="5" eb="6">
      <t>カン</t>
    </rPh>
    <rPh sb="7" eb="9">
      <t>ホンスウ</t>
    </rPh>
    <rPh sb="10" eb="11">
      <t>フ</t>
    </rPh>
    <rPh sb="14" eb="15">
      <t>クダ</t>
    </rPh>
    <phoneticPr fontId="1"/>
  </si>
  <si>
    <t>16</t>
  </si>
  <si>
    <t>増やして下さい。</t>
    <rPh sb="0" eb="1">
      <t>フ</t>
    </rPh>
    <rPh sb="4" eb="5">
      <t>クダ</t>
    </rPh>
    <phoneticPr fontId="1"/>
  </si>
  <si>
    <t>17</t>
  </si>
  <si>
    <t>本数を増やして下さい。</t>
    <rPh sb="0" eb="2">
      <t>ホンスウ</t>
    </rPh>
    <rPh sb="3" eb="4">
      <t>フ</t>
    </rPh>
    <rPh sb="7" eb="8">
      <t>クダ</t>
    </rPh>
    <phoneticPr fontId="1"/>
  </si>
  <si>
    <t>飛騨古川</t>
    <rPh sb="0" eb="4">
      <t>ヒダフルカワ</t>
    </rPh>
    <phoneticPr fontId="1"/>
  </si>
  <si>
    <t>アナウンスに耳をかす良く聞くこと行動するべし</t>
    <rPh sb="6" eb="7">
      <t>ミミ</t>
    </rPh>
    <rPh sb="10" eb="11">
      <t>ヨ</t>
    </rPh>
    <rPh sb="12" eb="13">
      <t>キ</t>
    </rPh>
    <rPh sb="16" eb="18">
      <t>コウドウ</t>
    </rPh>
    <phoneticPr fontId="1"/>
  </si>
  <si>
    <t>安全運転をのぞみます</t>
    <rPh sb="0" eb="2">
      <t>アンゼン</t>
    </rPh>
    <rPh sb="2" eb="4">
      <t>ウンテン</t>
    </rPh>
    <phoneticPr fontId="1"/>
  </si>
  <si>
    <t>小売業</t>
    <rPh sb="0" eb="3">
      <t>コウリギョウ</t>
    </rPh>
    <phoneticPr fontId="1"/>
  </si>
  <si>
    <t>柵を設ける</t>
    <rPh sb="0" eb="1">
      <t>サク</t>
    </rPh>
    <rPh sb="2" eb="3">
      <t>モウ</t>
    </rPh>
    <phoneticPr fontId="1"/>
  </si>
  <si>
    <t>駅にＴＥＬしてもでない。ＴＥＬ応答を親切に。</t>
    <rPh sb="0" eb="1">
      <t>エキ</t>
    </rPh>
    <rPh sb="15" eb="17">
      <t>オウトウ</t>
    </rPh>
    <rPh sb="18" eb="20">
      <t>シンセツ</t>
    </rPh>
    <phoneticPr fontId="1"/>
  </si>
  <si>
    <t>ホームで待っていて大変恐い思いをしたことがあります。以前から思っていましたが、ローカル線はゆっくりホームに入ってきますので、大丈夫でしょうが、新幹線や大都市の駅では、猛スピードで入ってくる。ホーム前で徐行できないのか？ゆっくり入ってこれないのか？</t>
    <rPh sb="4" eb="5">
      <t>マ</t>
    </rPh>
    <rPh sb="9" eb="11">
      <t>タイヘン</t>
    </rPh>
    <rPh sb="11" eb="12">
      <t>コワ</t>
    </rPh>
    <rPh sb="13" eb="14">
      <t>オモ</t>
    </rPh>
    <rPh sb="26" eb="28">
      <t>イゼン</t>
    </rPh>
    <rPh sb="30" eb="31">
      <t>オモ</t>
    </rPh>
    <rPh sb="43" eb="44">
      <t>セン</t>
    </rPh>
    <rPh sb="53" eb="54">
      <t>ハイ</t>
    </rPh>
    <rPh sb="62" eb="65">
      <t>ダイジョウブ</t>
    </rPh>
    <rPh sb="71" eb="74">
      <t>シンカンセン</t>
    </rPh>
    <rPh sb="75" eb="78">
      <t>ダイトシ</t>
    </rPh>
    <rPh sb="79" eb="80">
      <t>エキ</t>
    </rPh>
    <rPh sb="83" eb="84">
      <t>モウ</t>
    </rPh>
    <rPh sb="89" eb="90">
      <t>ハイ</t>
    </rPh>
    <rPh sb="98" eb="99">
      <t>マエ</t>
    </rPh>
    <rPh sb="100" eb="102">
      <t>ジョコウ</t>
    </rPh>
    <rPh sb="113" eb="114">
      <t>ハイ</t>
    </rPh>
    <phoneticPr fontId="1"/>
  </si>
  <si>
    <t>表に記入したが、新幹線ホームではどうして歩くくらいのスピードで、ホームに入ってこれないのか。１分１秒早く次の駅へ行かなければ、利用者は増えないのか。いや安全な安心できるホームこそ、利用者は望んでいると思います。ホーム内では、歩くくらいのスピードなら、もし万一、線路落ちても事故は防げるかもしれません。</t>
    <rPh sb="0" eb="1">
      <t>オモテ</t>
    </rPh>
    <rPh sb="2" eb="4">
      <t>キニュウ</t>
    </rPh>
    <rPh sb="8" eb="11">
      <t>シンカンセン</t>
    </rPh>
    <rPh sb="20" eb="21">
      <t>アル</t>
    </rPh>
    <rPh sb="36" eb="37">
      <t>ハイ</t>
    </rPh>
    <rPh sb="47" eb="48">
      <t>フン</t>
    </rPh>
    <rPh sb="49" eb="50">
      <t>ビョウ</t>
    </rPh>
    <rPh sb="50" eb="51">
      <t>ハヤ</t>
    </rPh>
    <rPh sb="52" eb="53">
      <t>ツギ</t>
    </rPh>
    <rPh sb="54" eb="55">
      <t>エキ</t>
    </rPh>
    <rPh sb="56" eb="57">
      <t>イ</t>
    </rPh>
    <rPh sb="63" eb="66">
      <t>リヨウシャ</t>
    </rPh>
    <rPh sb="67" eb="68">
      <t>フ</t>
    </rPh>
    <rPh sb="76" eb="78">
      <t>アンゼン</t>
    </rPh>
    <rPh sb="79" eb="81">
      <t>アンシン</t>
    </rPh>
    <rPh sb="90" eb="93">
      <t>リヨウシャ</t>
    </rPh>
    <rPh sb="94" eb="95">
      <t>ノゾ</t>
    </rPh>
    <rPh sb="100" eb="101">
      <t>オモ</t>
    </rPh>
    <rPh sb="108" eb="109">
      <t>ナイ</t>
    </rPh>
    <rPh sb="112" eb="113">
      <t>アル</t>
    </rPh>
    <rPh sb="127" eb="129">
      <t>マンイチ</t>
    </rPh>
    <rPh sb="130" eb="132">
      <t>センロ</t>
    </rPh>
    <rPh sb="132" eb="133">
      <t>オ</t>
    </rPh>
    <rPh sb="136" eb="138">
      <t>ジコ</t>
    </rPh>
    <rPh sb="139" eb="140">
      <t>フセ</t>
    </rPh>
    <phoneticPr fontId="1"/>
  </si>
  <si>
    <t>・運賃等もっと安価に！　・新幹線車内限定の駅弁・スイーツ販売　・タレントを起用、一回車掌など時間帯を勤務はずす</t>
    <rPh sb="1" eb="3">
      <t>ウンチン</t>
    </rPh>
    <rPh sb="3" eb="4">
      <t>トウ</t>
    </rPh>
    <rPh sb="7" eb="9">
      <t>アンカ</t>
    </rPh>
    <rPh sb="13" eb="16">
      <t>シンカンセン</t>
    </rPh>
    <rPh sb="16" eb="18">
      <t>シャナイ</t>
    </rPh>
    <rPh sb="18" eb="20">
      <t>ゲンテイ</t>
    </rPh>
    <rPh sb="21" eb="23">
      <t>エキベン</t>
    </rPh>
    <rPh sb="28" eb="30">
      <t>ハンバイ</t>
    </rPh>
    <rPh sb="37" eb="39">
      <t>キヨウ</t>
    </rPh>
    <rPh sb="40" eb="42">
      <t>イッカイ</t>
    </rPh>
    <rPh sb="42" eb="44">
      <t>シャショウ</t>
    </rPh>
    <rPh sb="46" eb="49">
      <t>ジカンタイ</t>
    </rPh>
    <rPh sb="50" eb="52">
      <t>キンム</t>
    </rPh>
    <phoneticPr fontId="1"/>
  </si>
  <si>
    <t>可児</t>
    <rPh sb="0" eb="2">
      <t>カニ</t>
    </rPh>
    <phoneticPr fontId="1"/>
  </si>
  <si>
    <t>ＯＬ</t>
  </si>
  <si>
    <t>各駅に駅員さんを配置することに尽きると思います</t>
    <rPh sb="0" eb="2">
      <t>カクエキ</t>
    </rPh>
    <rPh sb="3" eb="5">
      <t>エキイン</t>
    </rPh>
    <rPh sb="8" eb="10">
      <t>ハイチ</t>
    </rPh>
    <rPh sb="15" eb="16">
      <t>ツ</t>
    </rPh>
    <rPh sb="19" eb="20">
      <t>オモ</t>
    </rPh>
    <phoneticPr fontId="1"/>
  </si>
  <si>
    <t>駅のトイレの清掃が行き届いてないためか虫がたくさん集まり自分によってくるためトイレを利用したいのに我慢しています地面から天井までもう少しきれいにしていただきたいです　駅員さんで笑顔の方がほとんどいないのが残念です　特に若い方の無愛想さが改善されれば嬉しいです　多治見駅の方はいつも丁寧に挨拶してくださって大変好感が持てます</t>
    <rPh sb="0" eb="1">
      <t>エキ</t>
    </rPh>
    <rPh sb="6" eb="8">
      <t>セイソウ</t>
    </rPh>
    <rPh sb="9" eb="10">
      <t>イ</t>
    </rPh>
    <rPh sb="11" eb="12">
      <t>トド</t>
    </rPh>
    <rPh sb="19" eb="20">
      <t>ムシ</t>
    </rPh>
    <rPh sb="25" eb="26">
      <t>アツ</t>
    </rPh>
    <rPh sb="28" eb="30">
      <t>ジブン</t>
    </rPh>
    <rPh sb="42" eb="44">
      <t>リヨウ</t>
    </rPh>
    <rPh sb="49" eb="51">
      <t>ガマン</t>
    </rPh>
    <rPh sb="56" eb="58">
      <t>ジメン</t>
    </rPh>
    <rPh sb="60" eb="62">
      <t>テンジョウ</t>
    </rPh>
    <rPh sb="66" eb="67">
      <t>スコ</t>
    </rPh>
    <rPh sb="83" eb="85">
      <t>エキイン</t>
    </rPh>
    <rPh sb="88" eb="90">
      <t>エガオ</t>
    </rPh>
    <rPh sb="91" eb="92">
      <t>カタ</t>
    </rPh>
    <rPh sb="102" eb="104">
      <t>ザンネン</t>
    </rPh>
    <rPh sb="109" eb="110">
      <t>ワカ</t>
    </rPh>
    <rPh sb="118" eb="120">
      <t>カイゼン</t>
    </rPh>
    <rPh sb="124" eb="125">
      <t>ウレ</t>
    </rPh>
    <rPh sb="130" eb="134">
      <t>タジミエキ</t>
    </rPh>
    <rPh sb="135" eb="136">
      <t>カタ</t>
    </rPh>
    <rPh sb="140" eb="142">
      <t>テイネイ</t>
    </rPh>
    <rPh sb="143" eb="145">
      <t>アイサツ</t>
    </rPh>
    <rPh sb="152" eb="154">
      <t>タイヘン</t>
    </rPh>
    <rPh sb="154" eb="156">
      <t>コウカン</t>
    </rPh>
    <rPh sb="157" eb="158">
      <t>モ</t>
    </rPh>
    <phoneticPr fontId="1"/>
  </si>
  <si>
    <t>本数が少ないため名鉄からJRへの乗り換えが大変不便です一時間あたりの本数を増やしてください　車両の温度が低すぎて風邪を引きそうです外は暑いので温度を低くしてくださるのはありがたいですが寒すぎます　友人に話したところJRは昔から車内の温度が適切でないようです</t>
    <rPh sb="0" eb="2">
      <t>ホンスウ</t>
    </rPh>
    <rPh sb="3" eb="4">
      <t>スク</t>
    </rPh>
    <rPh sb="8" eb="10">
      <t>メイテツ</t>
    </rPh>
    <rPh sb="16" eb="17">
      <t>ノ</t>
    </rPh>
    <rPh sb="18" eb="19">
      <t>カ</t>
    </rPh>
    <rPh sb="21" eb="23">
      <t>タイヘン</t>
    </rPh>
    <rPh sb="23" eb="25">
      <t>フベン</t>
    </rPh>
    <rPh sb="27" eb="30">
      <t>イチジカン</t>
    </rPh>
    <rPh sb="34" eb="36">
      <t>ホンスウ</t>
    </rPh>
    <rPh sb="37" eb="38">
      <t>フ</t>
    </rPh>
    <rPh sb="46" eb="48">
      <t>シャリョウ</t>
    </rPh>
    <rPh sb="49" eb="51">
      <t>オンド</t>
    </rPh>
    <rPh sb="52" eb="53">
      <t>ヒク</t>
    </rPh>
    <rPh sb="56" eb="58">
      <t>カゼ</t>
    </rPh>
    <rPh sb="59" eb="60">
      <t>ヒ</t>
    </rPh>
    <rPh sb="65" eb="66">
      <t>ソト</t>
    </rPh>
    <rPh sb="67" eb="68">
      <t>アツ</t>
    </rPh>
    <rPh sb="71" eb="73">
      <t>オンド</t>
    </rPh>
    <rPh sb="74" eb="75">
      <t>ヒク</t>
    </rPh>
    <rPh sb="92" eb="93">
      <t>サム</t>
    </rPh>
    <rPh sb="98" eb="100">
      <t>ユウジン</t>
    </rPh>
    <rPh sb="101" eb="102">
      <t>ハナ</t>
    </rPh>
    <rPh sb="110" eb="111">
      <t>ムカシ</t>
    </rPh>
    <rPh sb="113" eb="115">
      <t>シャナイ</t>
    </rPh>
    <rPh sb="116" eb="118">
      <t>オンド</t>
    </rPh>
    <rPh sb="119" eb="121">
      <t>テキセツ</t>
    </rPh>
    <phoneticPr fontId="1"/>
  </si>
  <si>
    <t>根本</t>
    <rPh sb="0" eb="2">
      <t>ネモト</t>
    </rPh>
    <phoneticPr fontId="1"/>
  </si>
  <si>
    <t>太多線にできるだけ車掌を乗せて下さい。</t>
    <rPh sb="0" eb="3">
      <t>タイタセン</t>
    </rPh>
    <rPh sb="9" eb="11">
      <t>シャショウ</t>
    </rPh>
    <rPh sb="12" eb="13">
      <t>ノ</t>
    </rPh>
    <rPh sb="15" eb="16">
      <t>クダ</t>
    </rPh>
    <phoneticPr fontId="1"/>
  </si>
  <si>
    <t>全駅に防止柵が理想であるがJRはいつも乗せてやるぞという姿勢が見え見えです</t>
    <rPh sb="0" eb="1">
      <t>ゼン</t>
    </rPh>
    <rPh sb="1" eb="2">
      <t>エキ</t>
    </rPh>
    <rPh sb="3" eb="5">
      <t>ボウシ</t>
    </rPh>
    <rPh sb="5" eb="6">
      <t>サク</t>
    </rPh>
    <rPh sb="7" eb="9">
      <t>リソウ</t>
    </rPh>
    <rPh sb="19" eb="20">
      <t>ノ</t>
    </rPh>
    <rPh sb="28" eb="30">
      <t>シセイ</t>
    </rPh>
    <rPh sb="31" eb="32">
      <t>ミ</t>
    </rPh>
    <rPh sb="33" eb="34">
      <t>ミ</t>
    </rPh>
    <phoneticPr fontId="1"/>
  </si>
  <si>
    <t>近くの踏切がなくなり不便である代わりの線橋を設置してほしいまた踏切が狭くて不便である交渉してもなかなか進展しないのはどこが壁になっているのでしょうか</t>
    <rPh sb="0" eb="1">
      <t>チカ</t>
    </rPh>
    <rPh sb="3" eb="5">
      <t>フミキリ</t>
    </rPh>
    <rPh sb="10" eb="12">
      <t>フベン</t>
    </rPh>
    <rPh sb="15" eb="16">
      <t>カ</t>
    </rPh>
    <rPh sb="19" eb="20">
      <t>セン</t>
    </rPh>
    <rPh sb="20" eb="21">
      <t>バシ</t>
    </rPh>
    <rPh sb="22" eb="24">
      <t>セッチ</t>
    </rPh>
    <rPh sb="31" eb="33">
      <t>フミキリ</t>
    </rPh>
    <rPh sb="34" eb="35">
      <t>セマ</t>
    </rPh>
    <rPh sb="37" eb="39">
      <t>フベン</t>
    </rPh>
    <rPh sb="42" eb="44">
      <t>コウショウ</t>
    </rPh>
    <rPh sb="51" eb="53">
      <t>シンテン</t>
    </rPh>
    <rPh sb="61" eb="62">
      <t>カベ</t>
    </rPh>
    <phoneticPr fontId="1"/>
  </si>
  <si>
    <t>リニア新幹線は夢があるように見えますが高額な建設費の割にほとんどトンネル式になるといいますが安全面は　使用電力は3倍といいますが電力の調達方法は</t>
    <rPh sb="3" eb="6">
      <t>シンカンセン</t>
    </rPh>
    <rPh sb="7" eb="8">
      <t>ユメ</t>
    </rPh>
    <rPh sb="14" eb="15">
      <t>ミ</t>
    </rPh>
    <rPh sb="19" eb="21">
      <t>コウガク</t>
    </rPh>
    <rPh sb="22" eb="25">
      <t>ケンセツヒ</t>
    </rPh>
    <rPh sb="26" eb="27">
      <t>ワ</t>
    </rPh>
    <rPh sb="36" eb="37">
      <t>シキ</t>
    </rPh>
    <rPh sb="46" eb="49">
      <t>アンゼンメン</t>
    </rPh>
    <rPh sb="51" eb="53">
      <t>シヨウ</t>
    </rPh>
    <rPh sb="53" eb="55">
      <t>デンリョク</t>
    </rPh>
    <rPh sb="57" eb="58">
      <t>バイ</t>
    </rPh>
    <rPh sb="64" eb="66">
      <t>デンリョク</t>
    </rPh>
    <rPh sb="67" eb="69">
      <t>チョウタツ</t>
    </rPh>
    <rPh sb="69" eb="71">
      <t>ホウホウ</t>
    </rPh>
    <phoneticPr fontId="1"/>
  </si>
  <si>
    <t>八田</t>
    <rPh sb="0" eb="2">
      <t>ハッタ</t>
    </rPh>
    <phoneticPr fontId="1"/>
  </si>
  <si>
    <t>ホームの駅員が昔みたいに一人でも居れば安心だが今は駅員がほとんどいないのでは何かあっても・・・・</t>
    <rPh sb="4" eb="6">
      <t>エキイン</t>
    </rPh>
    <rPh sb="7" eb="8">
      <t>ムカシ</t>
    </rPh>
    <rPh sb="12" eb="14">
      <t>ヒトリ</t>
    </rPh>
    <rPh sb="16" eb="17">
      <t>イ</t>
    </rPh>
    <rPh sb="19" eb="21">
      <t>アンシン</t>
    </rPh>
    <rPh sb="23" eb="24">
      <t>イマ</t>
    </rPh>
    <rPh sb="25" eb="27">
      <t>エキイン</t>
    </rPh>
    <rPh sb="38" eb="39">
      <t>ナニ</t>
    </rPh>
    <phoneticPr fontId="1"/>
  </si>
  <si>
    <t>案内の駅員がホームにいないのは危険だと思う昔はちゃんとホームに人がいた　折り返しの余裕時間が少ないからなのか新幹線意外では社内の掃除をしないで汚いままで走ることが多い</t>
    <rPh sb="0" eb="2">
      <t>アンナイ</t>
    </rPh>
    <rPh sb="3" eb="5">
      <t>エキイン</t>
    </rPh>
    <rPh sb="15" eb="17">
      <t>キケン</t>
    </rPh>
    <rPh sb="19" eb="20">
      <t>オモ</t>
    </rPh>
    <rPh sb="21" eb="22">
      <t>ムカシ</t>
    </rPh>
    <rPh sb="31" eb="32">
      <t>ヒト</t>
    </rPh>
    <rPh sb="36" eb="37">
      <t>オ</t>
    </rPh>
    <rPh sb="38" eb="39">
      <t>カエ</t>
    </rPh>
    <rPh sb="41" eb="43">
      <t>ヨユウ</t>
    </rPh>
    <rPh sb="43" eb="45">
      <t>ジカン</t>
    </rPh>
    <rPh sb="46" eb="47">
      <t>スク</t>
    </rPh>
    <rPh sb="54" eb="57">
      <t>シンカンセン</t>
    </rPh>
    <rPh sb="57" eb="59">
      <t>イガイ</t>
    </rPh>
    <rPh sb="61" eb="63">
      <t>シャナイ</t>
    </rPh>
    <rPh sb="64" eb="66">
      <t>ソウジ</t>
    </rPh>
    <rPh sb="71" eb="72">
      <t>キタナ</t>
    </rPh>
    <rPh sb="76" eb="77">
      <t>ハシ</t>
    </rPh>
    <rPh sb="81" eb="82">
      <t>オオ</t>
    </rPh>
    <phoneticPr fontId="1"/>
  </si>
  <si>
    <t>危ないバスツアーが増えたのは国鉄時代にたくさんあった安価で安全安心な急行列車がなくなり新幹線が各停しかなくなったのがげんいん米原や亀山など他社の列車とののりつぎが悪くなっている</t>
    <rPh sb="0" eb="1">
      <t>アブ</t>
    </rPh>
    <rPh sb="9" eb="10">
      <t>フ</t>
    </rPh>
    <rPh sb="14" eb="16">
      <t>コクテツ</t>
    </rPh>
    <rPh sb="16" eb="18">
      <t>ジダイ</t>
    </rPh>
    <rPh sb="26" eb="28">
      <t>アンカ</t>
    </rPh>
    <rPh sb="29" eb="31">
      <t>アンゼン</t>
    </rPh>
    <rPh sb="31" eb="33">
      <t>アンシン</t>
    </rPh>
    <rPh sb="34" eb="36">
      <t>キュウコウ</t>
    </rPh>
    <rPh sb="36" eb="38">
      <t>レッシャ</t>
    </rPh>
    <rPh sb="43" eb="46">
      <t>シンカンセン</t>
    </rPh>
    <rPh sb="47" eb="48">
      <t>カク</t>
    </rPh>
    <rPh sb="48" eb="49">
      <t>テイ</t>
    </rPh>
    <rPh sb="62" eb="64">
      <t>マイバラ</t>
    </rPh>
    <rPh sb="65" eb="67">
      <t>カメヤマ</t>
    </rPh>
    <rPh sb="69" eb="71">
      <t>タシャ</t>
    </rPh>
    <rPh sb="72" eb="74">
      <t>レッシャ</t>
    </rPh>
    <rPh sb="81" eb="82">
      <t>ワル</t>
    </rPh>
    <phoneticPr fontId="1"/>
  </si>
  <si>
    <t>ひとり一人が気をつける事が大事だと思う。</t>
    <rPh sb="3" eb="5">
      <t>ヒトリ</t>
    </rPh>
    <rPh sb="6" eb="7">
      <t>キ</t>
    </rPh>
    <rPh sb="11" eb="12">
      <t>コト</t>
    </rPh>
    <rPh sb="13" eb="15">
      <t>ダイジ</t>
    </rPh>
    <rPh sb="17" eb="18">
      <t>オモ</t>
    </rPh>
    <phoneticPr fontId="1"/>
  </si>
  <si>
    <t>先日、刈谷に行った際、名古屋まで乗って待たずに乗れてよかったです。</t>
    <rPh sb="0" eb="2">
      <t>センジツ</t>
    </rPh>
    <rPh sb="3" eb="5">
      <t>カリヤ</t>
    </rPh>
    <rPh sb="6" eb="7">
      <t>イ</t>
    </rPh>
    <rPh sb="9" eb="10">
      <t>サイ</t>
    </rPh>
    <rPh sb="11" eb="14">
      <t>ナゴヤ</t>
    </rPh>
    <rPh sb="16" eb="17">
      <t>ノ</t>
    </rPh>
    <rPh sb="19" eb="20">
      <t>マ</t>
    </rPh>
    <rPh sb="23" eb="24">
      <t>ノ</t>
    </rPh>
    <phoneticPr fontId="1"/>
  </si>
  <si>
    <t>八田の本数を増やしてほしいです。</t>
    <rPh sb="0" eb="2">
      <t>ハッタ</t>
    </rPh>
    <rPh sb="3" eb="5">
      <t>ホンスウ</t>
    </rPh>
    <rPh sb="6" eb="7">
      <t>フ</t>
    </rPh>
    <phoneticPr fontId="1"/>
  </si>
  <si>
    <t>あまりＪＲは利用してないのですが、週に４回くらい八田駅北口から入って、エスカレーターで地下鉄の方へ降ります。その八田北口ですが、ゴミが散乱しているのですが、なかなか掃除されません。ある時、あまりひどいので窓口の方に言ったのですが、何か、この場所は掃除は対象外というようなこと言われました。地下鉄の方は、いつも清掃員がいてピカピカです。何とか、よく調べて対処していただきたいです。やっぱり玄関ですから見苦しいです。このアンケートその場所で、受けとりました。今も通りましたが、空き缶、タバコ吸いがらetc　敬礼　どこへ言えばいいのかわからないので、見当違いかもしれませんが、よろしく！！</t>
    <rPh sb="6" eb="8">
      <t>リヨウ</t>
    </rPh>
    <rPh sb="17" eb="18">
      <t>シュウ</t>
    </rPh>
    <rPh sb="20" eb="21">
      <t>カイ</t>
    </rPh>
    <rPh sb="24" eb="26">
      <t>ハッタ</t>
    </rPh>
    <rPh sb="26" eb="27">
      <t>エキ</t>
    </rPh>
    <rPh sb="27" eb="29">
      <t>キタグチ</t>
    </rPh>
    <rPh sb="31" eb="32">
      <t>ハイ</t>
    </rPh>
    <rPh sb="43" eb="46">
      <t>チカテツ</t>
    </rPh>
    <rPh sb="47" eb="48">
      <t>ホウ</t>
    </rPh>
    <rPh sb="49" eb="50">
      <t>オ</t>
    </rPh>
    <rPh sb="56" eb="58">
      <t>ハッタ</t>
    </rPh>
    <rPh sb="58" eb="60">
      <t>キタグチ</t>
    </rPh>
    <rPh sb="67" eb="69">
      <t>サンラン</t>
    </rPh>
    <rPh sb="82" eb="84">
      <t>ソウジ</t>
    </rPh>
    <rPh sb="92" eb="93">
      <t>トキ</t>
    </rPh>
    <rPh sb="102" eb="104">
      <t>マドグチ</t>
    </rPh>
    <rPh sb="105" eb="106">
      <t>カタ</t>
    </rPh>
    <rPh sb="107" eb="108">
      <t>イ</t>
    </rPh>
    <rPh sb="115" eb="116">
      <t>ナニ</t>
    </rPh>
    <rPh sb="120" eb="122">
      <t>バショ</t>
    </rPh>
    <rPh sb="123" eb="125">
      <t>ソウジ</t>
    </rPh>
    <rPh sb="126" eb="129">
      <t>タイショウガイ</t>
    </rPh>
    <rPh sb="137" eb="138">
      <t>イ</t>
    </rPh>
    <rPh sb="144" eb="147">
      <t>チカテツ</t>
    </rPh>
    <rPh sb="148" eb="149">
      <t>カタ</t>
    </rPh>
    <rPh sb="154" eb="157">
      <t>セイソウイン</t>
    </rPh>
    <rPh sb="167" eb="168">
      <t>ナン</t>
    </rPh>
    <rPh sb="173" eb="174">
      <t>シラ</t>
    </rPh>
    <rPh sb="176" eb="178">
      <t>タイショ</t>
    </rPh>
    <rPh sb="193" eb="195">
      <t>ゲンカン</t>
    </rPh>
    <rPh sb="199" eb="201">
      <t>ミグル</t>
    </rPh>
    <rPh sb="215" eb="217">
      <t>バショ</t>
    </rPh>
    <rPh sb="219" eb="220">
      <t>ウ</t>
    </rPh>
    <rPh sb="227" eb="228">
      <t>イマ</t>
    </rPh>
    <rPh sb="229" eb="230">
      <t>トオ</t>
    </rPh>
    <rPh sb="236" eb="237">
      <t>ア</t>
    </rPh>
    <rPh sb="238" eb="239">
      <t>カン</t>
    </rPh>
    <rPh sb="243" eb="244">
      <t>ス</t>
    </rPh>
    <rPh sb="251" eb="253">
      <t>ケイレイ</t>
    </rPh>
    <rPh sb="257" eb="258">
      <t>イ</t>
    </rPh>
    <rPh sb="272" eb="274">
      <t>ケントウ</t>
    </rPh>
    <rPh sb="274" eb="275">
      <t>チガ</t>
    </rPh>
    <phoneticPr fontId="1"/>
  </si>
  <si>
    <t>３月に名鉄名古屋駅で知人が車両と接触し、右腕を失いました。開閉式の柵を全駅に設置していただきたいです。</t>
    <rPh sb="1" eb="2">
      <t>ガツ</t>
    </rPh>
    <rPh sb="3" eb="5">
      <t>メイテツ</t>
    </rPh>
    <rPh sb="5" eb="8">
      <t>ナゴヤ</t>
    </rPh>
    <rPh sb="8" eb="9">
      <t>エキ</t>
    </rPh>
    <rPh sb="10" eb="12">
      <t>チジン</t>
    </rPh>
    <rPh sb="13" eb="15">
      <t>シャリョウ</t>
    </rPh>
    <rPh sb="16" eb="18">
      <t>セッショク</t>
    </rPh>
    <rPh sb="20" eb="22">
      <t>ミギウデ</t>
    </rPh>
    <rPh sb="23" eb="24">
      <t>ウシナ</t>
    </rPh>
    <rPh sb="29" eb="32">
      <t>カイヘイシキ</t>
    </rPh>
    <rPh sb="33" eb="34">
      <t>サク</t>
    </rPh>
    <rPh sb="35" eb="37">
      <t>ゼンエキ</t>
    </rPh>
    <rPh sb="38" eb="40">
      <t>セッチ</t>
    </rPh>
    <phoneticPr fontId="1"/>
  </si>
  <si>
    <t>転落防止の柵をつけていただきたい。</t>
    <rPh sb="0" eb="2">
      <t>テンラク</t>
    </rPh>
    <rPh sb="2" eb="4">
      <t>ボウシ</t>
    </rPh>
    <rPh sb="5" eb="6">
      <t>サク</t>
    </rPh>
    <phoneticPr fontId="1"/>
  </si>
  <si>
    <t>在来線(特に関西線）の本数を増やしていただきたい。朝夕は連結車両の数を増やしてほしいです。</t>
    <rPh sb="0" eb="3">
      <t>ザイライセン</t>
    </rPh>
    <rPh sb="4" eb="5">
      <t>トク</t>
    </rPh>
    <rPh sb="6" eb="8">
      <t>カンサイ</t>
    </rPh>
    <rPh sb="8" eb="9">
      <t>セン</t>
    </rPh>
    <rPh sb="11" eb="13">
      <t>ホンスウ</t>
    </rPh>
    <rPh sb="14" eb="15">
      <t>フ</t>
    </rPh>
    <rPh sb="25" eb="27">
      <t>アサユウ</t>
    </rPh>
    <rPh sb="28" eb="30">
      <t>レンケツ</t>
    </rPh>
    <rPh sb="30" eb="32">
      <t>シャリョウ</t>
    </rPh>
    <rPh sb="33" eb="34">
      <t>カズ</t>
    </rPh>
    <rPh sb="35" eb="36">
      <t>フ</t>
    </rPh>
    <phoneticPr fontId="1"/>
  </si>
  <si>
    <t>春田</t>
    <rPh sb="0" eb="2">
      <t>ハルタ</t>
    </rPh>
    <phoneticPr fontId="1"/>
  </si>
  <si>
    <t>いつも満員なので車両を増やす。快速を市内のみ各駅停車にするなどしてほしい。</t>
    <rPh sb="3" eb="5">
      <t>マンイン</t>
    </rPh>
    <rPh sb="8" eb="10">
      <t>シャリョウ</t>
    </rPh>
    <rPh sb="11" eb="12">
      <t>フ</t>
    </rPh>
    <rPh sb="15" eb="17">
      <t>カイソク</t>
    </rPh>
    <rPh sb="18" eb="19">
      <t>シ</t>
    </rPh>
    <rPh sb="19" eb="20">
      <t>ナイ</t>
    </rPh>
    <rPh sb="22" eb="24">
      <t>カクエキ</t>
    </rPh>
    <rPh sb="24" eb="26">
      <t>テイシャ</t>
    </rPh>
    <phoneticPr fontId="1"/>
  </si>
  <si>
    <t>利用者の要望をいつでもお願いできる窓口がほしい。</t>
    <rPh sb="0" eb="3">
      <t>リヨウシャ</t>
    </rPh>
    <rPh sb="4" eb="6">
      <t>ヨウボウ</t>
    </rPh>
    <rPh sb="12" eb="13">
      <t>ネガ</t>
    </rPh>
    <rPh sb="17" eb="19">
      <t>マドグチ</t>
    </rPh>
    <phoneticPr fontId="1"/>
  </si>
  <si>
    <t>関西線、本数や車両が少なくとても不便です。春田駅は利用する人が多いのに普通した止まらないので増やしてほしいです。運賃は、短距離はいいけど、少し遠くなると400円位になり高く感じます。</t>
    <rPh sb="0" eb="3">
      <t>カンサイセン</t>
    </rPh>
    <rPh sb="4" eb="6">
      <t>ホンスウ</t>
    </rPh>
    <rPh sb="7" eb="9">
      <t>シャリョウ</t>
    </rPh>
    <rPh sb="10" eb="11">
      <t>スク</t>
    </rPh>
    <rPh sb="16" eb="18">
      <t>フベン</t>
    </rPh>
    <rPh sb="21" eb="23">
      <t>ハルタ</t>
    </rPh>
    <rPh sb="23" eb="24">
      <t>エキ</t>
    </rPh>
    <rPh sb="25" eb="27">
      <t>リヨウ</t>
    </rPh>
    <rPh sb="29" eb="30">
      <t>ヒト</t>
    </rPh>
    <rPh sb="31" eb="32">
      <t>オオ</t>
    </rPh>
    <rPh sb="35" eb="37">
      <t>フツウ</t>
    </rPh>
    <rPh sb="39" eb="40">
      <t>ト</t>
    </rPh>
    <rPh sb="46" eb="47">
      <t>フ</t>
    </rPh>
    <rPh sb="56" eb="58">
      <t>ウンチン</t>
    </rPh>
    <rPh sb="60" eb="63">
      <t>タンキョリ</t>
    </rPh>
    <rPh sb="69" eb="70">
      <t>スコ</t>
    </rPh>
    <rPh sb="71" eb="72">
      <t>トオ</t>
    </rPh>
    <rPh sb="79" eb="80">
      <t>エン</t>
    </rPh>
    <rPh sb="80" eb="81">
      <t>クライ</t>
    </rPh>
    <rPh sb="84" eb="85">
      <t>タカ</t>
    </rPh>
    <rPh sb="86" eb="87">
      <t>カン</t>
    </rPh>
    <phoneticPr fontId="1"/>
  </si>
  <si>
    <t xml:space="preserve"> 関西線春田駅では皆並んで黄線からはみ出す人はあまり見ませんが名古屋駅ではよく見かける係員がいるのだからもっときつく制するべき</t>
    <rPh sb="1" eb="4">
      <t>カンサイセン</t>
    </rPh>
    <rPh sb="4" eb="7">
      <t>ハルタエキ</t>
    </rPh>
    <rPh sb="9" eb="10">
      <t>ミナ</t>
    </rPh>
    <rPh sb="10" eb="11">
      <t>ナラ</t>
    </rPh>
    <rPh sb="13" eb="14">
      <t>キ</t>
    </rPh>
    <rPh sb="14" eb="15">
      <t>セン</t>
    </rPh>
    <rPh sb="19" eb="20">
      <t>ダ</t>
    </rPh>
    <rPh sb="21" eb="22">
      <t>ヒト</t>
    </rPh>
    <rPh sb="26" eb="27">
      <t>ミ</t>
    </rPh>
    <rPh sb="31" eb="34">
      <t>ナゴヤ</t>
    </rPh>
    <rPh sb="34" eb="35">
      <t>エキ</t>
    </rPh>
    <rPh sb="39" eb="40">
      <t>ミ</t>
    </rPh>
    <rPh sb="43" eb="45">
      <t>カカリイン</t>
    </rPh>
    <rPh sb="58" eb="59">
      <t>セイ</t>
    </rPh>
    <phoneticPr fontId="1"/>
  </si>
  <si>
    <t>JR関西線名古屋～春田利用させていただいておりますが朝のラッシュ時カバンや足が定まらず大変な思いをして2区間を乗りますもう一両多ければこんな状態はなくなるのではと思います</t>
    <rPh sb="2" eb="5">
      <t>カンサイセン</t>
    </rPh>
    <rPh sb="5" eb="8">
      <t>ナゴヤ</t>
    </rPh>
    <rPh sb="9" eb="11">
      <t>ハルタ</t>
    </rPh>
    <rPh sb="11" eb="13">
      <t>リヨウ</t>
    </rPh>
    <rPh sb="26" eb="27">
      <t>アサ</t>
    </rPh>
    <rPh sb="32" eb="33">
      <t>ジ</t>
    </rPh>
    <rPh sb="37" eb="38">
      <t>アシ</t>
    </rPh>
    <rPh sb="39" eb="40">
      <t>サダ</t>
    </rPh>
    <rPh sb="43" eb="45">
      <t>タイヘン</t>
    </rPh>
    <rPh sb="46" eb="47">
      <t>オモ</t>
    </rPh>
    <rPh sb="52" eb="54">
      <t>クカン</t>
    </rPh>
    <rPh sb="55" eb="56">
      <t>ノ</t>
    </rPh>
    <rPh sb="61" eb="63">
      <t>イチリョウ</t>
    </rPh>
    <rPh sb="63" eb="64">
      <t>オオ</t>
    </rPh>
    <rPh sb="70" eb="72">
      <t>ジョウタイ</t>
    </rPh>
    <rPh sb="81" eb="82">
      <t>オモ</t>
    </rPh>
    <phoneticPr fontId="1"/>
  </si>
  <si>
    <t>関西線を15分間隔にしてほしいそれが無理ならば車両を増やしてほしい</t>
    <rPh sb="0" eb="3">
      <t>カンサイセン</t>
    </rPh>
    <rPh sb="6" eb="7">
      <t>フン</t>
    </rPh>
    <rPh sb="7" eb="9">
      <t>カンカク</t>
    </rPh>
    <rPh sb="18" eb="20">
      <t>ムリ</t>
    </rPh>
    <rPh sb="23" eb="25">
      <t>シャリョウ</t>
    </rPh>
    <rPh sb="26" eb="27">
      <t>フ</t>
    </rPh>
    <phoneticPr fontId="1"/>
  </si>
  <si>
    <t>ケアマネジャー</t>
  </si>
  <si>
    <t>関西線は車両が少なく、本数も少ないので不満。あと時間な正確でないことも。(遅れがち)　春田駅に快速が停車することがよくあるが、それなら乗れるようにしてほしい。ダイヤが乱れているときは特に。　春田駅に公衆電話、設置してほしい。9/6も(木)も朝8:45に乗ろうとして駅に行ったが動いていなくて、遅れる旨、連絡できず困った。皆が皆、携帯を持っているわけではないのだから。よく遅れるＪＲは必ず公衆電話を設置すべきだ。</t>
    <rPh sb="0" eb="2">
      <t>カンサイ</t>
    </rPh>
    <rPh sb="2" eb="3">
      <t>セン</t>
    </rPh>
    <rPh sb="4" eb="6">
      <t>シャリョウ</t>
    </rPh>
    <rPh sb="7" eb="8">
      <t>スク</t>
    </rPh>
    <rPh sb="11" eb="13">
      <t>ホンスウ</t>
    </rPh>
    <rPh sb="14" eb="15">
      <t>スク</t>
    </rPh>
    <rPh sb="19" eb="21">
      <t>フマン</t>
    </rPh>
    <rPh sb="24" eb="26">
      <t>ジカン</t>
    </rPh>
    <rPh sb="27" eb="29">
      <t>セイカク</t>
    </rPh>
    <rPh sb="37" eb="38">
      <t>オク</t>
    </rPh>
    <rPh sb="43" eb="45">
      <t>ハルタ</t>
    </rPh>
    <rPh sb="45" eb="46">
      <t>エキ</t>
    </rPh>
    <rPh sb="47" eb="49">
      <t>カイソク</t>
    </rPh>
    <rPh sb="50" eb="52">
      <t>テイシャ</t>
    </rPh>
    <rPh sb="67" eb="68">
      <t>ノ</t>
    </rPh>
    <rPh sb="83" eb="84">
      <t>ミダ</t>
    </rPh>
    <rPh sb="91" eb="92">
      <t>トク</t>
    </rPh>
    <rPh sb="95" eb="97">
      <t>ハルタ</t>
    </rPh>
    <rPh sb="97" eb="98">
      <t>エキ</t>
    </rPh>
    <rPh sb="99" eb="101">
      <t>コウシュウ</t>
    </rPh>
    <rPh sb="101" eb="103">
      <t>デンワ</t>
    </rPh>
    <rPh sb="104" eb="106">
      <t>セッチ</t>
    </rPh>
    <rPh sb="117" eb="118">
      <t>モク</t>
    </rPh>
    <rPh sb="120" eb="121">
      <t>アサ</t>
    </rPh>
    <rPh sb="126" eb="127">
      <t>ノ</t>
    </rPh>
    <rPh sb="132" eb="133">
      <t>エキ</t>
    </rPh>
    <rPh sb="134" eb="135">
      <t>イ</t>
    </rPh>
    <rPh sb="138" eb="139">
      <t>ウゴ</t>
    </rPh>
    <rPh sb="146" eb="147">
      <t>オク</t>
    </rPh>
    <rPh sb="149" eb="150">
      <t>ムネ</t>
    </rPh>
    <rPh sb="151" eb="153">
      <t>レンラク</t>
    </rPh>
    <rPh sb="156" eb="157">
      <t>コマ</t>
    </rPh>
    <rPh sb="160" eb="161">
      <t>ミナ</t>
    </rPh>
    <rPh sb="162" eb="163">
      <t>ミナ</t>
    </rPh>
    <rPh sb="164" eb="166">
      <t>ケイタイ</t>
    </rPh>
    <rPh sb="167" eb="168">
      <t>モ</t>
    </rPh>
    <rPh sb="185" eb="186">
      <t>オク</t>
    </rPh>
    <rPh sb="191" eb="192">
      <t>カナラ</t>
    </rPh>
    <rPh sb="193" eb="195">
      <t>コウシュウ</t>
    </rPh>
    <rPh sb="195" eb="197">
      <t>デンワ</t>
    </rPh>
    <rPh sb="198" eb="200">
      <t>セッチ</t>
    </rPh>
    <phoneticPr fontId="1"/>
  </si>
  <si>
    <t>ずっと以前のことですが、たぶん2、3年前。春田駅を降りてすぐ、傘を忘れたことに気づき、春田駅の駅員さんに残っていたら、春田の駅から名古屋駅に連絡してみてくれないかとお願いしたら、「できない」とのことでした。近鉄では、連絡してすぐ待っている駅に届けてくれたりしたのに、、冷たいなと思いました。</t>
    <rPh sb="3" eb="5">
      <t>イゼン</t>
    </rPh>
    <rPh sb="18" eb="20">
      <t>ネンマエ</t>
    </rPh>
    <rPh sb="21" eb="23">
      <t>ハルタ</t>
    </rPh>
    <rPh sb="23" eb="24">
      <t>エキ</t>
    </rPh>
    <rPh sb="25" eb="26">
      <t>オ</t>
    </rPh>
    <rPh sb="31" eb="32">
      <t>カサ</t>
    </rPh>
    <rPh sb="33" eb="34">
      <t>ワス</t>
    </rPh>
    <rPh sb="39" eb="40">
      <t>キ</t>
    </rPh>
    <rPh sb="43" eb="45">
      <t>ハルタ</t>
    </rPh>
    <rPh sb="45" eb="46">
      <t>エキ</t>
    </rPh>
    <rPh sb="47" eb="49">
      <t>エキイン</t>
    </rPh>
    <rPh sb="52" eb="53">
      <t>ノコ</t>
    </rPh>
    <rPh sb="59" eb="61">
      <t>ハルタ</t>
    </rPh>
    <rPh sb="62" eb="63">
      <t>エキ</t>
    </rPh>
    <rPh sb="65" eb="68">
      <t>ナゴヤ</t>
    </rPh>
    <rPh sb="68" eb="69">
      <t>エキ</t>
    </rPh>
    <rPh sb="70" eb="72">
      <t>レンラク</t>
    </rPh>
    <rPh sb="83" eb="84">
      <t>ネガ</t>
    </rPh>
    <rPh sb="103" eb="105">
      <t>キンテツ</t>
    </rPh>
    <rPh sb="108" eb="110">
      <t>レンラク</t>
    </rPh>
    <rPh sb="114" eb="115">
      <t>マ</t>
    </rPh>
    <rPh sb="119" eb="120">
      <t>エキ</t>
    </rPh>
    <rPh sb="121" eb="122">
      <t>トド</t>
    </rPh>
    <rPh sb="134" eb="135">
      <t>ツメ</t>
    </rPh>
    <rPh sb="139" eb="140">
      <t>オモ</t>
    </rPh>
    <phoneticPr fontId="1"/>
  </si>
  <si>
    <t>自営</t>
    <rPh sb="0" eb="2">
      <t>ジエイ</t>
    </rPh>
    <phoneticPr fontId="1"/>
  </si>
  <si>
    <t>関西線、昼間、春田駅停車の亀山駅行きがなくなってしまって不便です。ラッシュの時間帯に車両をもう少し増やしてもらえると混雑から救われるのですが、四日以西にもカード利用できるようにしてほしいです。</t>
    <rPh sb="0" eb="2">
      <t>カンサイ</t>
    </rPh>
    <rPh sb="2" eb="3">
      <t>セン</t>
    </rPh>
    <rPh sb="4" eb="6">
      <t>ヒルマ</t>
    </rPh>
    <rPh sb="7" eb="9">
      <t>ハルタ</t>
    </rPh>
    <rPh sb="9" eb="10">
      <t>エキ</t>
    </rPh>
    <rPh sb="10" eb="12">
      <t>テイシャ</t>
    </rPh>
    <rPh sb="13" eb="15">
      <t>カメヤマ</t>
    </rPh>
    <rPh sb="15" eb="16">
      <t>エキ</t>
    </rPh>
    <rPh sb="16" eb="17">
      <t>ユ</t>
    </rPh>
    <rPh sb="28" eb="30">
      <t>フベン</t>
    </rPh>
    <rPh sb="38" eb="41">
      <t>ジカンタイ</t>
    </rPh>
    <rPh sb="42" eb="44">
      <t>シャリョウ</t>
    </rPh>
    <rPh sb="47" eb="48">
      <t>スコ</t>
    </rPh>
    <rPh sb="49" eb="50">
      <t>フ</t>
    </rPh>
    <rPh sb="58" eb="60">
      <t>コンザツ</t>
    </rPh>
    <rPh sb="62" eb="63">
      <t>スク</t>
    </rPh>
    <rPh sb="71" eb="73">
      <t>ヨッカ</t>
    </rPh>
    <rPh sb="73" eb="75">
      <t>イセイ</t>
    </rPh>
    <rPh sb="80" eb="82">
      <t>リヨウ</t>
    </rPh>
    <phoneticPr fontId="1"/>
  </si>
  <si>
    <t>ネットで切符が買えて便利です。お得な切符をもっと増やしてもらうと(往復割、宿泊とセット、周遊券等）利用が増えると思います。高いので、自家用車やバス(高速）を利用しがちです。</t>
    <rPh sb="4" eb="6">
      <t>キップ</t>
    </rPh>
    <rPh sb="7" eb="8">
      <t>カ</t>
    </rPh>
    <rPh sb="10" eb="12">
      <t>ベンリ</t>
    </rPh>
    <rPh sb="16" eb="17">
      <t>トク</t>
    </rPh>
    <rPh sb="18" eb="20">
      <t>キップ</t>
    </rPh>
    <rPh sb="24" eb="25">
      <t>フ</t>
    </rPh>
    <rPh sb="33" eb="35">
      <t>オウフク</t>
    </rPh>
    <rPh sb="35" eb="36">
      <t>ワリ</t>
    </rPh>
    <rPh sb="37" eb="39">
      <t>シュクハク</t>
    </rPh>
    <rPh sb="44" eb="46">
      <t>シュウユウ</t>
    </rPh>
    <rPh sb="46" eb="47">
      <t>ケン</t>
    </rPh>
    <rPh sb="47" eb="48">
      <t>トウ</t>
    </rPh>
    <rPh sb="49" eb="51">
      <t>リヨウ</t>
    </rPh>
    <rPh sb="52" eb="53">
      <t>フ</t>
    </rPh>
    <rPh sb="56" eb="57">
      <t>オモ</t>
    </rPh>
    <rPh sb="61" eb="62">
      <t>タカ</t>
    </rPh>
    <rPh sb="66" eb="70">
      <t>ジカヨウシャ</t>
    </rPh>
    <rPh sb="74" eb="76">
      <t>コウソク</t>
    </rPh>
    <rPh sb="78" eb="80">
      <t>リヨウ</t>
    </rPh>
    <phoneticPr fontId="1"/>
  </si>
  <si>
    <t>名古屋緑</t>
    <rPh sb="0" eb="3">
      <t>ナゴヤ</t>
    </rPh>
    <rPh sb="3" eb="4">
      <t>ミドリ</t>
    </rPh>
    <phoneticPr fontId="1"/>
  </si>
  <si>
    <t>関西線の運行本数を１時間に３本以上にしてほしい。（快速を減らして、普通を増やしてほしい）</t>
    <rPh sb="0" eb="2">
      <t>カンサイ</t>
    </rPh>
    <rPh sb="2" eb="3">
      <t>セン</t>
    </rPh>
    <rPh sb="4" eb="6">
      <t>ウンコウ</t>
    </rPh>
    <rPh sb="6" eb="8">
      <t>ホンスウ</t>
    </rPh>
    <rPh sb="10" eb="12">
      <t>ジカン</t>
    </rPh>
    <rPh sb="14" eb="15">
      <t>ホン</t>
    </rPh>
    <rPh sb="15" eb="17">
      <t>イジョウ</t>
    </rPh>
    <rPh sb="25" eb="27">
      <t>カイソク</t>
    </rPh>
    <rPh sb="28" eb="29">
      <t>ヘ</t>
    </rPh>
    <rPh sb="33" eb="35">
      <t>フツウ</t>
    </rPh>
    <rPh sb="36" eb="37">
      <t>フ</t>
    </rPh>
    <phoneticPr fontId="1"/>
  </si>
  <si>
    <t>名古屋駅の関西線の発着ホーム（１２・１３番線）にエスカレーターを設置してください）</t>
    <rPh sb="0" eb="3">
      <t>ナゴヤ</t>
    </rPh>
    <rPh sb="3" eb="4">
      <t>エキ</t>
    </rPh>
    <rPh sb="5" eb="7">
      <t>カンサイ</t>
    </rPh>
    <rPh sb="7" eb="8">
      <t>セン</t>
    </rPh>
    <rPh sb="9" eb="11">
      <t>ハッチャク</t>
    </rPh>
    <rPh sb="20" eb="22">
      <t>バンセン</t>
    </rPh>
    <rPh sb="32" eb="34">
      <t>セッチ</t>
    </rPh>
    <phoneticPr fontId="1"/>
  </si>
  <si>
    <t>蟹江</t>
    <rPh sb="0" eb="2">
      <t>カニエ</t>
    </rPh>
    <phoneticPr fontId="1"/>
  </si>
  <si>
    <t>中央線は車両が多いのに関西線はすごく少ない。増やしてほしい。それがだめなら1時間に2本と言わないで4本にしてほしい。駅歩道橋にエレベーターをつけてほしい。</t>
    <rPh sb="0" eb="3">
      <t>チュウオウセン</t>
    </rPh>
    <rPh sb="4" eb="6">
      <t>シャリョウ</t>
    </rPh>
    <rPh sb="7" eb="8">
      <t>オオ</t>
    </rPh>
    <rPh sb="11" eb="14">
      <t>カンサイセン</t>
    </rPh>
    <rPh sb="18" eb="19">
      <t>スク</t>
    </rPh>
    <rPh sb="22" eb="23">
      <t>フ</t>
    </rPh>
    <rPh sb="38" eb="40">
      <t>ジカン</t>
    </rPh>
    <rPh sb="42" eb="43">
      <t>ホン</t>
    </rPh>
    <rPh sb="44" eb="45">
      <t>イ</t>
    </rPh>
    <rPh sb="50" eb="51">
      <t>ホン</t>
    </rPh>
    <rPh sb="58" eb="59">
      <t>エキ</t>
    </rPh>
    <rPh sb="59" eb="62">
      <t>ホドウキョウ</t>
    </rPh>
    <phoneticPr fontId="1"/>
  </si>
  <si>
    <t>関西線は単線であるので仕方がない部分もあるが列車の遅れは大変不満である。運行時間を延ばしても良いので定刻に到着するようにしてほしい。乗り換えなどの予定が立たない。</t>
    <rPh sb="0" eb="3">
      <t>カンサイセン</t>
    </rPh>
    <rPh sb="4" eb="6">
      <t>タンセン</t>
    </rPh>
    <rPh sb="11" eb="13">
      <t>シカタ</t>
    </rPh>
    <rPh sb="16" eb="18">
      <t>ブブン</t>
    </rPh>
    <rPh sb="22" eb="24">
      <t>レッシャ</t>
    </rPh>
    <rPh sb="25" eb="26">
      <t>オク</t>
    </rPh>
    <rPh sb="28" eb="30">
      <t>タイヘン</t>
    </rPh>
    <rPh sb="30" eb="32">
      <t>フマン</t>
    </rPh>
    <rPh sb="36" eb="38">
      <t>ウンコウ</t>
    </rPh>
    <rPh sb="38" eb="40">
      <t>ジカン</t>
    </rPh>
    <rPh sb="41" eb="42">
      <t>ノ</t>
    </rPh>
    <rPh sb="46" eb="47">
      <t>ヨ</t>
    </rPh>
    <rPh sb="50" eb="52">
      <t>テイコク</t>
    </rPh>
    <rPh sb="53" eb="55">
      <t>トウチャク</t>
    </rPh>
    <rPh sb="66" eb="67">
      <t>ノ</t>
    </rPh>
    <rPh sb="68" eb="69">
      <t>カ</t>
    </rPh>
    <rPh sb="73" eb="75">
      <t>ヨテイ</t>
    </rPh>
    <rPh sb="76" eb="77">
      <t>タ</t>
    </rPh>
    <phoneticPr fontId="1"/>
  </si>
  <si>
    <t>ホーム柵はＪＲ東海のように時間帯による編成の違いから難しいため、ホーム幅を拡幅することで、十分な移動スペースを作ることが必要と思います。ホームが狭い。</t>
    <rPh sb="3" eb="4">
      <t>サク</t>
    </rPh>
    <rPh sb="7" eb="9">
      <t>トウカイ</t>
    </rPh>
    <rPh sb="13" eb="16">
      <t>ジカンタイ</t>
    </rPh>
    <rPh sb="19" eb="21">
      <t>ヘンセイ</t>
    </rPh>
    <rPh sb="22" eb="23">
      <t>チガ</t>
    </rPh>
    <rPh sb="26" eb="27">
      <t>ムズカ</t>
    </rPh>
    <rPh sb="35" eb="36">
      <t>ハバ</t>
    </rPh>
    <rPh sb="37" eb="39">
      <t>カクフク</t>
    </rPh>
    <rPh sb="45" eb="47">
      <t>ジュウブン</t>
    </rPh>
    <rPh sb="48" eb="50">
      <t>イドウ</t>
    </rPh>
    <rPh sb="55" eb="56">
      <t>ツク</t>
    </rPh>
    <rPh sb="60" eb="62">
      <t>ヒツヨウ</t>
    </rPh>
    <rPh sb="63" eb="64">
      <t>オモ</t>
    </rPh>
    <rPh sb="72" eb="73">
      <t>セマ</t>
    </rPh>
    <phoneticPr fontId="1"/>
  </si>
  <si>
    <t>蟹江駅を利用しています。ホームを跨ぐ跨線橋に屋根がなく、雨の時は不便です。利用者が多い割にはホーム幅が狭く列車進入時危険です。名古屋・桑名間複線化。朝夕は名古屋ー蟹江間が混雑するため車両編成・ダイヤの見直し及び蟹江駅折り返し可能な2面3線構造とし名古屋↔蟹江間の列車を走らせることを望みます。</t>
    <rPh sb="0" eb="2">
      <t>カニエ</t>
    </rPh>
    <rPh sb="2" eb="3">
      <t>エキ</t>
    </rPh>
    <rPh sb="4" eb="6">
      <t>リヨウ</t>
    </rPh>
    <rPh sb="16" eb="17">
      <t>マタ</t>
    </rPh>
    <rPh sb="18" eb="21">
      <t>コセンキョウ</t>
    </rPh>
    <rPh sb="22" eb="24">
      <t>ヤネ</t>
    </rPh>
    <rPh sb="28" eb="29">
      <t>アメ</t>
    </rPh>
    <rPh sb="30" eb="31">
      <t>トキ</t>
    </rPh>
    <rPh sb="32" eb="34">
      <t>フベン</t>
    </rPh>
    <rPh sb="37" eb="40">
      <t>リヨウシャ</t>
    </rPh>
    <rPh sb="41" eb="42">
      <t>オオ</t>
    </rPh>
    <rPh sb="43" eb="44">
      <t>ワリ</t>
    </rPh>
    <rPh sb="49" eb="50">
      <t>ハバ</t>
    </rPh>
    <rPh sb="51" eb="52">
      <t>セマ</t>
    </rPh>
    <rPh sb="53" eb="55">
      <t>レッシャ</t>
    </rPh>
    <rPh sb="55" eb="57">
      <t>シンニュウ</t>
    </rPh>
    <rPh sb="57" eb="58">
      <t>ジ</t>
    </rPh>
    <rPh sb="58" eb="60">
      <t>キケン</t>
    </rPh>
    <rPh sb="63" eb="66">
      <t>ナゴヤ</t>
    </rPh>
    <rPh sb="67" eb="69">
      <t>クワナ</t>
    </rPh>
    <rPh sb="69" eb="70">
      <t>カン</t>
    </rPh>
    <rPh sb="70" eb="73">
      <t>フクセンカ</t>
    </rPh>
    <rPh sb="74" eb="76">
      <t>アサユウ</t>
    </rPh>
    <rPh sb="77" eb="80">
      <t>ナゴヤ</t>
    </rPh>
    <rPh sb="81" eb="83">
      <t>カニエ</t>
    </rPh>
    <rPh sb="83" eb="84">
      <t>カン</t>
    </rPh>
    <rPh sb="85" eb="87">
      <t>コンザツ</t>
    </rPh>
    <rPh sb="91" eb="93">
      <t>シャリョウ</t>
    </rPh>
    <rPh sb="93" eb="95">
      <t>ヘンセイ</t>
    </rPh>
    <rPh sb="100" eb="102">
      <t>ミナオ</t>
    </rPh>
    <rPh sb="103" eb="104">
      <t>オヨ</t>
    </rPh>
    <rPh sb="105" eb="107">
      <t>カニエ</t>
    </rPh>
    <rPh sb="107" eb="108">
      <t>エキ</t>
    </rPh>
    <rPh sb="108" eb="109">
      <t>オ</t>
    </rPh>
    <rPh sb="110" eb="111">
      <t>カエ</t>
    </rPh>
    <rPh sb="112" eb="114">
      <t>カノウ</t>
    </rPh>
    <rPh sb="116" eb="117">
      <t>メン</t>
    </rPh>
    <rPh sb="118" eb="119">
      <t>セン</t>
    </rPh>
    <rPh sb="119" eb="121">
      <t>コウゾウ</t>
    </rPh>
    <rPh sb="123" eb="126">
      <t>ナゴヤ</t>
    </rPh>
    <rPh sb="127" eb="129">
      <t>カニエ</t>
    </rPh>
    <rPh sb="129" eb="130">
      <t>カン</t>
    </rPh>
    <rPh sb="131" eb="133">
      <t>レッシャ</t>
    </rPh>
    <rPh sb="134" eb="135">
      <t>ハシ</t>
    </rPh>
    <rPh sb="141" eb="142">
      <t>ノゾ</t>
    </rPh>
    <phoneticPr fontId="1"/>
  </si>
  <si>
    <t>今後高齢化が進むことが言われます。駅のバリアフリー化は、高齢者の利用促進に欠かせないと言われます。駅に魅力を持たせることが必要。名古屋駅に「駅ナカ」のようなショッピングゾーンを改札内に作り集客力アップを図ることも必要と考えます。</t>
    <rPh sb="0" eb="2">
      <t>コンゴ</t>
    </rPh>
    <rPh sb="2" eb="5">
      <t>コウレイカ</t>
    </rPh>
    <rPh sb="6" eb="7">
      <t>スス</t>
    </rPh>
    <rPh sb="11" eb="12">
      <t>イ</t>
    </rPh>
    <rPh sb="17" eb="18">
      <t>エキ</t>
    </rPh>
    <rPh sb="25" eb="26">
      <t>カ</t>
    </rPh>
    <rPh sb="28" eb="31">
      <t>コウレイシャ</t>
    </rPh>
    <rPh sb="32" eb="34">
      <t>リヨウ</t>
    </rPh>
    <rPh sb="34" eb="36">
      <t>ソクシン</t>
    </rPh>
    <rPh sb="37" eb="38">
      <t>カ</t>
    </rPh>
    <rPh sb="43" eb="44">
      <t>イ</t>
    </rPh>
    <rPh sb="49" eb="50">
      <t>エキ</t>
    </rPh>
    <rPh sb="51" eb="53">
      <t>ミリョク</t>
    </rPh>
    <rPh sb="54" eb="55">
      <t>モ</t>
    </rPh>
    <rPh sb="61" eb="63">
      <t>ヒツヨウ</t>
    </rPh>
    <rPh sb="64" eb="68">
      <t>ナゴヤエキ</t>
    </rPh>
    <rPh sb="70" eb="71">
      <t>エキ</t>
    </rPh>
    <rPh sb="88" eb="90">
      <t>カイサツ</t>
    </rPh>
    <rPh sb="90" eb="91">
      <t>ナイ</t>
    </rPh>
    <rPh sb="92" eb="93">
      <t>ツク</t>
    </rPh>
    <rPh sb="94" eb="97">
      <t>シュウキャクリョク</t>
    </rPh>
    <rPh sb="101" eb="102">
      <t>ハカ</t>
    </rPh>
    <rPh sb="106" eb="108">
      <t>ヒツヨウ</t>
    </rPh>
    <rPh sb="109" eb="110">
      <t>カンガ</t>
    </rPh>
    <phoneticPr fontId="1"/>
  </si>
  <si>
    <t>東京ディズニーリゾートライナーのようにホームに柵のように2重にするといいと思う。</t>
    <rPh sb="0" eb="2">
      <t>トウキョウ</t>
    </rPh>
    <rPh sb="23" eb="24">
      <t>サク</t>
    </rPh>
    <rPh sb="29" eb="30">
      <t>ジュウ</t>
    </rPh>
    <rPh sb="37" eb="38">
      <t>オモ</t>
    </rPh>
    <phoneticPr fontId="1"/>
  </si>
  <si>
    <t>バリアフリーになっていないので利用しにくい。雨の日など傘を使いホームまで行くのもおっくうになります。屋根を付けてほしい。改札口もどこからでも入れるようにしてほしい。</t>
    <rPh sb="15" eb="17">
      <t>リヨウ</t>
    </rPh>
    <rPh sb="22" eb="23">
      <t>アメ</t>
    </rPh>
    <rPh sb="24" eb="25">
      <t>ヒ</t>
    </rPh>
    <rPh sb="27" eb="28">
      <t>カサ</t>
    </rPh>
    <rPh sb="29" eb="30">
      <t>ツカ</t>
    </rPh>
    <rPh sb="36" eb="37">
      <t>ユ</t>
    </rPh>
    <rPh sb="50" eb="52">
      <t>ヤネ</t>
    </rPh>
    <rPh sb="53" eb="54">
      <t>ツ</t>
    </rPh>
    <rPh sb="60" eb="62">
      <t>カイサツ</t>
    </rPh>
    <rPh sb="62" eb="63">
      <t>グチ</t>
    </rPh>
    <rPh sb="70" eb="71">
      <t>ハイ</t>
    </rPh>
    <phoneticPr fontId="1"/>
  </si>
  <si>
    <t>少し遠くても近鉄を使うことが多い。</t>
    <rPh sb="0" eb="1">
      <t>スコ</t>
    </rPh>
    <rPh sb="2" eb="3">
      <t>トオ</t>
    </rPh>
    <rPh sb="6" eb="8">
      <t>キンテツ</t>
    </rPh>
    <rPh sb="9" eb="10">
      <t>ツカ</t>
    </rPh>
    <rPh sb="14" eb="15">
      <t>オオ</t>
    </rPh>
    <phoneticPr fontId="1"/>
  </si>
  <si>
    <t>蟹江駅ですが、階段を昇り降りするのに足の不自由な者にとってはつらい。エレベーターを設置してほしい。</t>
    <rPh sb="0" eb="2">
      <t>カニエ</t>
    </rPh>
    <rPh sb="2" eb="3">
      <t>エキ</t>
    </rPh>
    <rPh sb="7" eb="9">
      <t>カイダン</t>
    </rPh>
    <rPh sb="10" eb="11">
      <t>ノボ</t>
    </rPh>
    <rPh sb="12" eb="13">
      <t>オ</t>
    </rPh>
    <rPh sb="18" eb="19">
      <t>アシ</t>
    </rPh>
    <rPh sb="20" eb="23">
      <t>フジユウ</t>
    </rPh>
    <rPh sb="24" eb="25">
      <t>モノ</t>
    </rPh>
    <rPh sb="41" eb="43">
      <t>セッチ</t>
    </rPh>
    <phoneticPr fontId="1"/>
  </si>
  <si>
    <t>関西線を利用しているが車両が少ない。特に名古屋18：18が2両はあり得ない。</t>
    <rPh sb="0" eb="3">
      <t>カンサイセン</t>
    </rPh>
    <rPh sb="4" eb="6">
      <t>リヨウ</t>
    </rPh>
    <rPh sb="11" eb="13">
      <t>シャリョウ</t>
    </rPh>
    <rPh sb="14" eb="15">
      <t>スク</t>
    </rPh>
    <rPh sb="18" eb="19">
      <t>トク</t>
    </rPh>
    <rPh sb="20" eb="23">
      <t>ナゴヤ</t>
    </rPh>
    <rPh sb="30" eb="31">
      <t>リョウ</t>
    </rPh>
    <rPh sb="34" eb="35">
      <t>エ</t>
    </rPh>
    <phoneticPr fontId="1"/>
  </si>
  <si>
    <t>発車時のアナウンスを必要最小限にしてほしい。</t>
    <rPh sb="0" eb="2">
      <t>ハッシャ</t>
    </rPh>
    <rPh sb="2" eb="3">
      <t>ジ</t>
    </rPh>
    <rPh sb="10" eb="12">
      <t>ヒツヨウ</t>
    </rPh>
    <rPh sb="12" eb="15">
      <t>サイショウゲン</t>
    </rPh>
    <phoneticPr fontId="1"/>
  </si>
  <si>
    <t>駅の切符売り場の窓口できっぷを購入しようとしたら駅員が自販機があるのでそっちで！と言われ腹立しく気分が悪い。椅子に座っている駅員なんかいらない。どうして窓口できっぷが買えないのか。今近鉄を使っている。近鉄は良い。</t>
    <rPh sb="0" eb="1">
      <t>エキ</t>
    </rPh>
    <rPh sb="2" eb="4">
      <t>キップ</t>
    </rPh>
    <rPh sb="4" eb="5">
      <t>ウ</t>
    </rPh>
    <rPh sb="6" eb="7">
      <t>バ</t>
    </rPh>
    <rPh sb="8" eb="10">
      <t>マドグチ</t>
    </rPh>
    <rPh sb="15" eb="17">
      <t>コウニュウ</t>
    </rPh>
    <rPh sb="24" eb="26">
      <t>エキイン</t>
    </rPh>
    <rPh sb="27" eb="30">
      <t>ジハンキ</t>
    </rPh>
    <rPh sb="41" eb="42">
      <t>イ</t>
    </rPh>
    <rPh sb="44" eb="45">
      <t>ハラ</t>
    </rPh>
    <rPh sb="45" eb="46">
      <t>タ</t>
    </rPh>
    <rPh sb="48" eb="50">
      <t>キブン</t>
    </rPh>
    <rPh sb="51" eb="52">
      <t>ワル</t>
    </rPh>
    <rPh sb="54" eb="56">
      <t>イス</t>
    </rPh>
    <rPh sb="57" eb="58">
      <t>スワ</t>
    </rPh>
    <rPh sb="62" eb="64">
      <t>エキイン</t>
    </rPh>
    <rPh sb="76" eb="78">
      <t>マドグチ</t>
    </rPh>
    <rPh sb="83" eb="84">
      <t>カ</t>
    </rPh>
    <rPh sb="90" eb="91">
      <t>イマ</t>
    </rPh>
    <rPh sb="91" eb="93">
      <t>キンテツ</t>
    </rPh>
    <rPh sb="94" eb="95">
      <t>ツカ</t>
    </rPh>
    <rPh sb="100" eb="102">
      <t>キンテツ</t>
    </rPh>
    <rPh sb="103" eb="104">
      <t>ヨ</t>
    </rPh>
    <phoneticPr fontId="1"/>
  </si>
  <si>
    <t>蟹江駅、終日南と北の2か所に乗り入れ可能にして下さい。</t>
    <rPh sb="0" eb="2">
      <t>カニエ</t>
    </rPh>
    <rPh sb="2" eb="3">
      <t>エキ</t>
    </rPh>
    <rPh sb="4" eb="6">
      <t>シュウジツ</t>
    </rPh>
    <rPh sb="6" eb="7">
      <t>ミナミ</t>
    </rPh>
    <rPh sb="8" eb="9">
      <t>キタ</t>
    </rPh>
    <rPh sb="12" eb="13">
      <t>ショ</t>
    </rPh>
    <rPh sb="14" eb="15">
      <t>ノ</t>
    </rPh>
    <rPh sb="16" eb="17">
      <t>イ</t>
    </rPh>
    <rPh sb="18" eb="20">
      <t>カノウ</t>
    </rPh>
    <rPh sb="23" eb="24">
      <t>クダ</t>
    </rPh>
    <phoneticPr fontId="1"/>
  </si>
  <si>
    <t>あおなみ線のような柵を作る。</t>
    <rPh sb="4" eb="5">
      <t>セン</t>
    </rPh>
    <rPh sb="9" eb="10">
      <t>サク</t>
    </rPh>
    <rPh sb="11" eb="12">
      <t>ツク</t>
    </rPh>
    <phoneticPr fontId="1"/>
  </si>
  <si>
    <t>車内での携帯電話の通話は乗車拒否してほしい。</t>
    <rPh sb="0" eb="2">
      <t>シャナイ</t>
    </rPh>
    <rPh sb="4" eb="6">
      <t>ケイタイ</t>
    </rPh>
    <rPh sb="6" eb="8">
      <t>デンワ</t>
    </rPh>
    <rPh sb="9" eb="11">
      <t>ツウワ</t>
    </rPh>
    <rPh sb="12" eb="14">
      <t>ジョウシャ</t>
    </rPh>
    <rPh sb="14" eb="16">
      <t>キョヒ</t>
    </rPh>
    <phoneticPr fontId="1"/>
  </si>
  <si>
    <t>永和</t>
    <rPh sb="0" eb="2">
      <t>エイワ</t>
    </rPh>
    <phoneticPr fontId="1"/>
  </si>
  <si>
    <t>関西線の朝の本数を増やしてほしい</t>
    <rPh sb="0" eb="2">
      <t>カンサイ</t>
    </rPh>
    <rPh sb="2" eb="3">
      <t>セン</t>
    </rPh>
    <rPh sb="4" eb="5">
      <t>アサ</t>
    </rPh>
    <rPh sb="6" eb="8">
      <t>ホンスウ</t>
    </rPh>
    <rPh sb="9" eb="10">
      <t>フ</t>
    </rPh>
    <phoneticPr fontId="1"/>
  </si>
  <si>
    <t>音楽指導</t>
    <rPh sb="0" eb="2">
      <t>オンガク</t>
    </rPh>
    <rPh sb="2" eb="4">
      <t>シドウ</t>
    </rPh>
    <phoneticPr fontId="1"/>
  </si>
  <si>
    <t>仕事で殆ど毎日ＪＲを利用していますが、最近は遅れることが当たり前の状態で非常に困ります。</t>
    <rPh sb="0" eb="2">
      <t>シゴト</t>
    </rPh>
    <rPh sb="3" eb="4">
      <t>ホトン</t>
    </rPh>
    <rPh sb="5" eb="7">
      <t>マイニチ</t>
    </rPh>
    <rPh sb="10" eb="12">
      <t>リヨウ</t>
    </rPh>
    <rPh sb="19" eb="21">
      <t>サイキン</t>
    </rPh>
    <rPh sb="22" eb="23">
      <t>オク</t>
    </rPh>
    <rPh sb="28" eb="29">
      <t>ア</t>
    </rPh>
    <rPh sb="31" eb="32">
      <t>マエ</t>
    </rPh>
    <rPh sb="33" eb="35">
      <t>ジョウタイ</t>
    </rPh>
    <rPh sb="36" eb="38">
      <t>ヒジョウ</t>
    </rPh>
    <rPh sb="39" eb="40">
      <t>コマ</t>
    </rPh>
    <phoneticPr fontId="1"/>
  </si>
  <si>
    <t>上り線へ行く時、階段を使いますが、エレベーターの設備は当分望めませんか？　体調の悪い時、春田や八田へ車で送ってもらっています。</t>
    <rPh sb="0" eb="1">
      <t>ノボ</t>
    </rPh>
    <rPh sb="2" eb="3">
      <t>セン</t>
    </rPh>
    <rPh sb="4" eb="5">
      <t>イ</t>
    </rPh>
    <rPh sb="6" eb="7">
      <t>トキ</t>
    </rPh>
    <rPh sb="8" eb="10">
      <t>カイダン</t>
    </rPh>
    <rPh sb="11" eb="12">
      <t>ツカ</t>
    </rPh>
    <rPh sb="24" eb="26">
      <t>セツビ</t>
    </rPh>
    <rPh sb="27" eb="29">
      <t>トウブン</t>
    </rPh>
    <rPh sb="29" eb="30">
      <t>ノゾ</t>
    </rPh>
    <rPh sb="37" eb="39">
      <t>タイチョウ</t>
    </rPh>
    <rPh sb="40" eb="41">
      <t>ワル</t>
    </rPh>
    <rPh sb="42" eb="43">
      <t>トキ</t>
    </rPh>
    <rPh sb="44" eb="46">
      <t>ハルタ</t>
    </rPh>
    <rPh sb="47" eb="49">
      <t>ハッタ</t>
    </rPh>
    <rPh sb="50" eb="51">
      <t>クルマ</t>
    </rPh>
    <rPh sb="52" eb="53">
      <t>オク</t>
    </rPh>
    <phoneticPr fontId="1"/>
  </si>
  <si>
    <t>長島</t>
    <rPh sb="0" eb="2">
      <t>ナガシマ</t>
    </rPh>
    <phoneticPr fontId="1"/>
  </si>
  <si>
    <t>ダイヤの遅れが気になります。本数を増加してほしいです。単線区間をへらしてほしいです。</t>
    <rPh sb="4" eb="5">
      <t>オク</t>
    </rPh>
    <rPh sb="7" eb="8">
      <t>キ</t>
    </rPh>
    <rPh sb="14" eb="16">
      <t>ホンスウ</t>
    </rPh>
    <rPh sb="17" eb="19">
      <t>ゾウカ</t>
    </rPh>
    <rPh sb="27" eb="29">
      <t>タンセン</t>
    </rPh>
    <rPh sb="29" eb="31">
      <t>クカン</t>
    </rPh>
    <phoneticPr fontId="1"/>
  </si>
  <si>
    <t>駅が冬は寒くて、夏は暑いです。せめて、囲いがあればうれしいです。</t>
    <rPh sb="0" eb="1">
      <t>エキ</t>
    </rPh>
    <rPh sb="2" eb="3">
      <t>フユ</t>
    </rPh>
    <rPh sb="4" eb="5">
      <t>サム</t>
    </rPh>
    <rPh sb="8" eb="9">
      <t>ナツ</t>
    </rPh>
    <rPh sb="10" eb="11">
      <t>アツ</t>
    </rPh>
    <rPh sb="19" eb="20">
      <t>カコ</t>
    </rPh>
    <phoneticPr fontId="1"/>
  </si>
  <si>
    <t>駅員を一人はホームに配備を</t>
    <rPh sb="0" eb="2">
      <t>エキイン</t>
    </rPh>
    <rPh sb="3" eb="5">
      <t>ヒトリ</t>
    </rPh>
    <rPh sb="10" eb="12">
      <t>ハイビ</t>
    </rPh>
    <phoneticPr fontId="1"/>
  </si>
  <si>
    <t>関西線普通を利用する通勤客が多いのにもかかわらず、朝・夕の客の多い時２両編成？　中央線はガラガラで５～６両？　ぜひ両を朝夕だけでも増やしてほしい。一度現状を見られたらいかがですか！！　朝・昼、いつも遅れ時間通りに発着</t>
    <rPh sb="0" eb="2">
      <t>カンサイ</t>
    </rPh>
    <rPh sb="2" eb="3">
      <t>セン</t>
    </rPh>
    <rPh sb="3" eb="5">
      <t>フツウ</t>
    </rPh>
    <rPh sb="6" eb="8">
      <t>リヨウ</t>
    </rPh>
    <rPh sb="10" eb="13">
      <t>ツウキンキャク</t>
    </rPh>
    <rPh sb="14" eb="15">
      <t>オオ</t>
    </rPh>
    <rPh sb="25" eb="26">
      <t>アサ</t>
    </rPh>
    <rPh sb="27" eb="28">
      <t>ユウ</t>
    </rPh>
    <rPh sb="29" eb="30">
      <t>キャク</t>
    </rPh>
    <rPh sb="31" eb="32">
      <t>オオ</t>
    </rPh>
    <rPh sb="33" eb="34">
      <t>トキ</t>
    </rPh>
    <rPh sb="35" eb="36">
      <t>リョウ</t>
    </rPh>
    <rPh sb="36" eb="38">
      <t>ヘンセイ</t>
    </rPh>
    <rPh sb="40" eb="43">
      <t>チュウオウセン</t>
    </rPh>
    <rPh sb="52" eb="53">
      <t>リョウ</t>
    </rPh>
    <rPh sb="57" eb="58">
      <t>リョウ</t>
    </rPh>
    <rPh sb="59" eb="61">
      <t>アサユウ</t>
    </rPh>
    <rPh sb="65" eb="66">
      <t>フ</t>
    </rPh>
    <rPh sb="73" eb="75">
      <t>イチド</t>
    </rPh>
    <rPh sb="75" eb="77">
      <t>ゲンジョウ</t>
    </rPh>
    <rPh sb="78" eb="79">
      <t>ミ</t>
    </rPh>
    <rPh sb="92" eb="93">
      <t>アサ</t>
    </rPh>
    <rPh sb="94" eb="95">
      <t>ヒル</t>
    </rPh>
    <rPh sb="99" eb="100">
      <t>オク</t>
    </rPh>
    <rPh sb="101" eb="103">
      <t>ジカン</t>
    </rPh>
    <rPh sb="103" eb="104">
      <t>ドオ</t>
    </rPh>
    <rPh sb="106" eb="108">
      <t>ハッチャク</t>
    </rPh>
    <phoneticPr fontId="1"/>
  </si>
  <si>
    <t>名古屋駅のホームに駅員を！！　乗り越し精算の窓口対応駅員を増やしてほしい。行列になっている。</t>
    <rPh sb="0" eb="3">
      <t>ナゴヤ</t>
    </rPh>
    <rPh sb="3" eb="4">
      <t>エキ</t>
    </rPh>
    <rPh sb="9" eb="11">
      <t>エキイン</t>
    </rPh>
    <rPh sb="15" eb="16">
      <t>ノ</t>
    </rPh>
    <rPh sb="17" eb="18">
      <t>コ</t>
    </rPh>
    <rPh sb="19" eb="21">
      <t>セイサン</t>
    </rPh>
    <rPh sb="22" eb="24">
      <t>マドグチ</t>
    </rPh>
    <rPh sb="24" eb="26">
      <t>タイオウ</t>
    </rPh>
    <rPh sb="26" eb="28">
      <t>エキイン</t>
    </rPh>
    <rPh sb="29" eb="30">
      <t>フ</t>
    </rPh>
    <rPh sb="37" eb="39">
      <t>ギョウレツ</t>
    </rPh>
    <phoneticPr fontId="1"/>
  </si>
  <si>
    <t>桑名</t>
    <rPh sb="0" eb="2">
      <t>クワナ</t>
    </rPh>
    <phoneticPr fontId="1"/>
  </si>
  <si>
    <t>列車の発着時ホームへ人を配置することが第一（基本）</t>
    <rPh sb="0" eb="2">
      <t>レッシャ</t>
    </rPh>
    <rPh sb="3" eb="5">
      <t>ハッチャク</t>
    </rPh>
    <rPh sb="5" eb="6">
      <t>ジ</t>
    </rPh>
    <rPh sb="10" eb="11">
      <t>ヒト</t>
    </rPh>
    <rPh sb="12" eb="14">
      <t>ハイチ</t>
    </rPh>
    <rPh sb="19" eb="21">
      <t>ダイイチ</t>
    </rPh>
    <rPh sb="22" eb="24">
      <t>キホン</t>
    </rPh>
    <phoneticPr fontId="1"/>
  </si>
  <si>
    <t>特定料金（私鉄との競合区間）は安く助かっている。</t>
    <rPh sb="0" eb="2">
      <t>トクテイ</t>
    </rPh>
    <rPh sb="2" eb="4">
      <t>リョウキン</t>
    </rPh>
    <rPh sb="5" eb="7">
      <t>シテツ</t>
    </rPh>
    <rPh sb="9" eb="11">
      <t>キョウゴウ</t>
    </rPh>
    <rPh sb="11" eb="13">
      <t>クカン</t>
    </rPh>
    <rPh sb="15" eb="16">
      <t>ヤス</t>
    </rPh>
    <rPh sb="17" eb="18">
      <t>タス</t>
    </rPh>
    <phoneticPr fontId="1"/>
  </si>
  <si>
    <t>新幹線・リニア新幹線を必要とする多くは企業活動と思う。在来線は庶民の足であり大切にしてほしい。</t>
    <rPh sb="0" eb="3">
      <t>シンカンセン</t>
    </rPh>
    <rPh sb="7" eb="10">
      <t>シンカンセン</t>
    </rPh>
    <rPh sb="11" eb="13">
      <t>ヒツヨウ</t>
    </rPh>
    <rPh sb="16" eb="17">
      <t>オオ</t>
    </rPh>
    <rPh sb="19" eb="21">
      <t>キギョウ</t>
    </rPh>
    <rPh sb="21" eb="23">
      <t>カツドウ</t>
    </rPh>
    <rPh sb="24" eb="25">
      <t>オモ</t>
    </rPh>
    <rPh sb="27" eb="30">
      <t>ザイライセン</t>
    </rPh>
    <rPh sb="31" eb="33">
      <t>ショミン</t>
    </rPh>
    <rPh sb="34" eb="35">
      <t>アシ</t>
    </rPh>
    <rPh sb="38" eb="40">
      <t>タイセツ</t>
    </rPh>
    <phoneticPr fontId="1"/>
  </si>
  <si>
    <t>黄色の線がはげているところがあります　たえず色をぬって下さい</t>
    <rPh sb="0" eb="2">
      <t>キイロ</t>
    </rPh>
    <rPh sb="3" eb="4">
      <t>セン</t>
    </rPh>
    <rPh sb="22" eb="23">
      <t>イロ</t>
    </rPh>
    <rPh sb="27" eb="28">
      <t>クダ</t>
    </rPh>
    <phoneticPr fontId="1"/>
  </si>
  <si>
    <t>関西線の複線化を求めます桑名駅の東口から西口に移動する時入場券がいります通行券（無料）発行を</t>
    <rPh sb="0" eb="3">
      <t>カンサイセン</t>
    </rPh>
    <rPh sb="4" eb="7">
      <t>フクセンカ</t>
    </rPh>
    <rPh sb="8" eb="9">
      <t>モト</t>
    </rPh>
    <rPh sb="12" eb="15">
      <t>クワナエキ</t>
    </rPh>
    <rPh sb="16" eb="18">
      <t>ヒガシグチ</t>
    </rPh>
    <rPh sb="20" eb="22">
      <t>ニシグチ</t>
    </rPh>
    <rPh sb="23" eb="25">
      <t>イドウ</t>
    </rPh>
    <rPh sb="27" eb="28">
      <t>トキ</t>
    </rPh>
    <rPh sb="28" eb="31">
      <t>ニュウジョウケン</t>
    </rPh>
    <rPh sb="36" eb="39">
      <t>ツウコウケン</t>
    </rPh>
    <rPh sb="40" eb="42">
      <t>ムリョウ</t>
    </rPh>
    <rPh sb="43" eb="45">
      <t>ハッコウ</t>
    </rPh>
    <phoneticPr fontId="1"/>
  </si>
  <si>
    <t>関西線の車両を二両から常時4両に編成して下さい</t>
    <rPh sb="0" eb="3">
      <t>カンサイセン</t>
    </rPh>
    <rPh sb="4" eb="6">
      <t>シャリョウ</t>
    </rPh>
    <rPh sb="7" eb="9">
      <t>ニリョウ</t>
    </rPh>
    <rPh sb="11" eb="13">
      <t>ジョウジ</t>
    </rPh>
    <rPh sb="14" eb="15">
      <t>リョウ</t>
    </rPh>
    <rPh sb="16" eb="18">
      <t>ヘンセイ</t>
    </rPh>
    <rPh sb="20" eb="21">
      <t>クダ</t>
    </rPh>
    <phoneticPr fontId="1"/>
  </si>
  <si>
    <t>車両を増やしてほしい　本数が少なすぎる　もっと多くしてほしい</t>
    <rPh sb="0" eb="2">
      <t>シャリョウ</t>
    </rPh>
    <rPh sb="3" eb="4">
      <t>フ</t>
    </rPh>
    <rPh sb="11" eb="13">
      <t>ホンスウ</t>
    </rPh>
    <rPh sb="14" eb="15">
      <t>スク</t>
    </rPh>
    <rPh sb="23" eb="24">
      <t>オオ</t>
    </rPh>
    <phoneticPr fontId="1"/>
  </si>
  <si>
    <t>桑名駅で10/1の朝、7時17分の電車を待つ客と、ホームに電車が入っているのにドアが開かず、待つ（７：３４）客でごった返し。　機転を利かして、ドアを開けるべきだと思う。</t>
    <rPh sb="0" eb="2">
      <t>クワナ</t>
    </rPh>
    <rPh sb="2" eb="3">
      <t>エキ</t>
    </rPh>
    <rPh sb="9" eb="10">
      <t>アサ</t>
    </rPh>
    <rPh sb="12" eb="13">
      <t>ジ</t>
    </rPh>
    <rPh sb="15" eb="16">
      <t>フン</t>
    </rPh>
    <rPh sb="17" eb="19">
      <t>デンシャ</t>
    </rPh>
    <rPh sb="20" eb="21">
      <t>マ</t>
    </rPh>
    <rPh sb="22" eb="23">
      <t>キャク</t>
    </rPh>
    <rPh sb="29" eb="31">
      <t>デンシャ</t>
    </rPh>
    <rPh sb="32" eb="33">
      <t>ハイ</t>
    </rPh>
    <rPh sb="42" eb="43">
      <t>ア</t>
    </rPh>
    <rPh sb="46" eb="47">
      <t>マ</t>
    </rPh>
    <rPh sb="54" eb="55">
      <t>キャク</t>
    </rPh>
    <rPh sb="59" eb="60">
      <t>カエ</t>
    </rPh>
    <rPh sb="63" eb="65">
      <t>キテン</t>
    </rPh>
    <rPh sb="66" eb="67">
      <t>キ</t>
    </rPh>
    <rPh sb="74" eb="75">
      <t>ア</t>
    </rPh>
    <rPh sb="81" eb="82">
      <t>オモ</t>
    </rPh>
    <phoneticPr fontId="1"/>
  </si>
  <si>
    <t>関西線の名古屋駅は階段が２カ所しかないからか、太閤(ソフマップ)側に出るとき、足に障害があるので、とっても不便。エスカレーターかエレベーターがほしい。</t>
    <rPh sb="0" eb="2">
      <t>カンサイ</t>
    </rPh>
    <rPh sb="2" eb="3">
      <t>セン</t>
    </rPh>
    <rPh sb="4" eb="7">
      <t>ナゴヤ</t>
    </rPh>
    <rPh sb="7" eb="8">
      <t>エキ</t>
    </rPh>
    <rPh sb="9" eb="11">
      <t>カイダン</t>
    </rPh>
    <rPh sb="14" eb="15">
      <t>ショ</t>
    </rPh>
    <rPh sb="23" eb="25">
      <t>タイコウ</t>
    </rPh>
    <rPh sb="32" eb="33">
      <t>ガワ</t>
    </rPh>
    <rPh sb="34" eb="35">
      <t>デ</t>
    </rPh>
    <rPh sb="39" eb="40">
      <t>アシ</t>
    </rPh>
    <rPh sb="41" eb="43">
      <t>ショウガイ</t>
    </rPh>
    <rPh sb="53" eb="55">
      <t>フベン</t>
    </rPh>
    <phoneticPr fontId="1"/>
  </si>
  <si>
    <t>台風等で遅れて出発するときの案内が少なすぎる。ホームに来て、駅員がちゃんと確認すべき。快速みえのホームへの入りが遅い。先に来て、並んでいても、後から来た人に抜かされてすわれない。</t>
    <rPh sb="0" eb="2">
      <t>タイフウ</t>
    </rPh>
    <rPh sb="2" eb="3">
      <t>トウ</t>
    </rPh>
    <rPh sb="4" eb="5">
      <t>オク</t>
    </rPh>
    <rPh sb="7" eb="9">
      <t>シュッパツ</t>
    </rPh>
    <rPh sb="14" eb="16">
      <t>アンナイ</t>
    </rPh>
    <rPh sb="17" eb="18">
      <t>スク</t>
    </rPh>
    <rPh sb="27" eb="28">
      <t>キ</t>
    </rPh>
    <rPh sb="30" eb="32">
      <t>エキイン</t>
    </rPh>
    <rPh sb="37" eb="39">
      <t>カクニン</t>
    </rPh>
    <rPh sb="43" eb="45">
      <t>カイソク</t>
    </rPh>
    <rPh sb="53" eb="54">
      <t>ハイ</t>
    </rPh>
    <rPh sb="56" eb="57">
      <t>オソ</t>
    </rPh>
    <rPh sb="59" eb="60">
      <t>サキ</t>
    </rPh>
    <rPh sb="61" eb="62">
      <t>キ</t>
    </rPh>
    <rPh sb="64" eb="65">
      <t>ナラ</t>
    </rPh>
    <rPh sb="71" eb="72">
      <t>アト</t>
    </rPh>
    <rPh sb="74" eb="75">
      <t>キ</t>
    </rPh>
    <rPh sb="76" eb="77">
      <t>ヒト</t>
    </rPh>
    <rPh sb="78" eb="79">
      <t>ヌ</t>
    </rPh>
    <phoneticPr fontId="1"/>
  </si>
  <si>
    <t>桑名駅窓口の社員にもう少し勉強をしてもらいたい、割引について。駅利用のエスカレーターを設置してほしい。</t>
    <rPh sb="0" eb="2">
      <t>クワナ</t>
    </rPh>
    <rPh sb="2" eb="3">
      <t>エキ</t>
    </rPh>
    <rPh sb="3" eb="5">
      <t>マドグチ</t>
    </rPh>
    <rPh sb="6" eb="8">
      <t>シャイン</t>
    </rPh>
    <rPh sb="11" eb="12">
      <t>スコ</t>
    </rPh>
    <rPh sb="13" eb="15">
      <t>ベンキョウ</t>
    </rPh>
    <rPh sb="24" eb="26">
      <t>ワリビキ</t>
    </rPh>
    <rPh sb="31" eb="32">
      <t>エキ</t>
    </rPh>
    <rPh sb="32" eb="34">
      <t>リヨウ</t>
    </rPh>
    <rPh sb="43" eb="45">
      <t>セッチ</t>
    </rPh>
    <phoneticPr fontId="1"/>
  </si>
  <si>
    <t>朝日</t>
    <rPh sb="0" eb="2">
      <t>アサヒ</t>
    </rPh>
    <phoneticPr fontId="1"/>
  </si>
  <si>
    <t>高校生</t>
    <rPh sb="0" eb="3">
      <t>コウコウセイ</t>
    </rPh>
    <phoneticPr fontId="1"/>
  </si>
  <si>
    <t>時間本数を増やしていただきたい　四日市で乗り換えが面倒です</t>
    <rPh sb="0" eb="2">
      <t>ジカン</t>
    </rPh>
    <rPh sb="2" eb="4">
      <t>ホンスウ</t>
    </rPh>
    <rPh sb="5" eb="6">
      <t>フ</t>
    </rPh>
    <rPh sb="16" eb="19">
      <t>ヨッカイチ</t>
    </rPh>
    <rPh sb="20" eb="21">
      <t>ノ</t>
    </rPh>
    <rPh sb="22" eb="23">
      <t>カ</t>
    </rPh>
    <rPh sb="25" eb="27">
      <t>メンドウ</t>
    </rPh>
    <phoneticPr fontId="1"/>
  </si>
  <si>
    <t>ホームの屋根が２両分しかない。朝・夕のラッシュ時は５両編成でくる、屋根の増築を。</t>
    <rPh sb="4" eb="6">
      <t>ヤネ</t>
    </rPh>
    <rPh sb="8" eb="10">
      <t>リョウブン</t>
    </rPh>
    <rPh sb="15" eb="16">
      <t>アサ</t>
    </rPh>
    <rPh sb="17" eb="18">
      <t>ユウ</t>
    </rPh>
    <rPh sb="23" eb="24">
      <t>ジ</t>
    </rPh>
    <rPh sb="26" eb="27">
      <t>リョウ</t>
    </rPh>
    <rPh sb="27" eb="29">
      <t>ヘンセイ</t>
    </rPh>
    <rPh sb="33" eb="35">
      <t>ヤネ</t>
    </rPh>
    <rPh sb="36" eb="38">
      <t>ゾウチク</t>
    </rPh>
    <phoneticPr fontId="1"/>
  </si>
  <si>
    <t>会社が利益をあげているなら、運賃の値下げをするべき。</t>
    <rPh sb="0" eb="2">
      <t>カイシャ</t>
    </rPh>
    <rPh sb="3" eb="5">
      <t>リエキ</t>
    </rPh>
    <rPh sb="14" eb="16">
      <t>ウンチン</t>
    </rPh>
    <rPh sb="17" eb="19">
      <t>ネサ</t>
    </rPh>
    <phoneticPr fontId="1"/>
  </si>
  <si>
    <t>〇ダイヤについて、朝日ですが、名古屋から桑名どめのすぐ後に快速亀山行き(朝日は止まらない）　四日市から普通になるのなら、なぜ桑名から普通にならないのか。　・料金　桑名は３３０円　朝日は４６０円　・バリアフリー　あれだけの階段を上れない人は利用できない。　朝日は利用人数も増えているのです。桑名の隣でなぜこれほど、不利なのでしょう。（利用できる列車は少ないのに料金は高い）　</t>
    <rPh sb="9" eb="11">
      <t>アサヒ</t>
    </rPh>
    <rPh sb="15" eb="18">
      <t>ナゴヤ</t>
    </rPh>
    <rPh sb="20" eb="22">
      <t>クワナ</t>
    </rPh>
    <rPh sb="27" eb="28">
      <t>アト</t>
    </rPh>
    <rPh sb="29" eb="31">
      <t>カイソク</t>
    </rPh>
    <rPh sb="31" eb="33">
      <t>カメヤマ</t>
    </rPh>
    <rPh sb="33" eb="34">
      <t>ユ</t>
    </rPh>
    <rPh sb="36" eb="38">
      <t>アサヒ</t>
    </rPh>
    <rPh sb="39" eb="40">
      <t>ト</t>
    </rPh>
    <rPh sb="46" eb="49">
      <t>ヨッカイチ</t>
    </rPh>
    <rPh sb="51" eb="53">
      <t>フツウ</t>
    </rPh>
    <rPh sb="62" eb="64">
      <t>クワナ</t>
    </rPh>
    <rPh sb="66" eb="68">
      <t>フツウ</t>
    </rPh>
    <rPh sb="78" eb="80">
      <t>リョウキン</t>
    </rPh>
    <rPh sb="81" eb="83">
      <t>クワナ</t>
    </rPh>
    <rPh sb="87" eb="88">
      <t>エン</t>
    </rPh>
    <rPh sb="89" eb="91">
      <t>アサヒ</t>
    </rPh>
    <rPh sb="95" eb="96">
      <t>エン</t>
    </rPh>
    <rPh sb="110" eb="112">
      <t>カイダン</t>
    </rPh>
    <rPh sb="113" eb="114">
      <t>ノボ</t>
    </rPh>
    <rPh sb="117" eb="118">
      <t>ヒト</t>
    </rPh>
    <rPh sb="119" eb="121">
      <t>リヨウ</t>
    </rPh>
    <rPh sb="127" eb="129">
      <t>アサヒ</t>
    </rPh>
    <rPh sb="130" eb="132">
      <t>リヨウ</t>
    </rPh>
    <rPh sb="132" eb="134">
      <t>ニンズウ</t>
    </rPh>
    <rPh sb="135" eb="136">
      <t>フ</t>
    </rPh>
    <rPh sb="144" eb="146">
      <t>クワナ</t>
    </rPh>
    <rPh sb="147" eb="148">
      <t>トナリ</t>
    </rPh>
    <rPh sb="156" eb="158">
      <t>フリ</t>
    </rPh>
    <rPh sb="166" eb="168">
      <t>リヨウ</t>
    </rPh>
    <rPh sb="171" eb="173">
      <t>レッシャ</t>
    </rPh>
    <rPh sb="174" eb="175">
      <t>スク</t>
    </rPh>
    <rPh sb="179" eb="181">
      <t>リョウキン</t>
    </rPh>
    <rPh sb="182" eb="183">
      <t>タカ</t>
    </rPh>
    <phoneticPr fontId="1"/>
  </si>
  <si>
    <t>浜松西</t>
    <rPh sb="0" eb="2">
      <t>ハママツ</t>
    </rPh>
    <rPh sb="2" eb="3">
      <t>ニシ</t>
    </rPh>
    <phoneticPr fontId="1"/>
  </si>
  <si>
    <t>関西線　名古屋・四日市間の複線化を実現してほしい。すれ違い列車の待ち時間やダイヤ運行時間の精度向上に期待する。</t>
    <rPh sb="0" eb="2">
      <t>カンサイ</t>
    </rPh>
    <rPh sb="2" eb="3">
      <t>セン</t>
    </rPh>
    <rPh sb="4" eb="7">
      <t>ナゴヤ</t>
    </rPh>
    <rPh sb="8" eb="11">
      <t>ヨッカイチ</t>
    </rPh>
    <rPh sb="11" eb="12">
      <t>カン</t>
    </rPh>
    <rPh sb="13" eb="16">
      <t>フクセンカ</t>
    </rPh>
    <rPh sb="17" eb="19">
      <t>ジツゲン</t>
    </rPh>
    <rPh sb="27" eb="28">
      <t>チガ</t>
    </rPh>
    <rPh sb="29" eb="31">
      <t>レッシャ</t>
    </rPh>
    <rPh sb="32" eb="33">
      <t>マ</t>
    </rPh>
    <rPh sb="34" eb="36">
      <t>ジカン</t>
    </rPh>
    <rPh sb="40" eb="42">
      <t>ウンコウ</t>
    </rPh>
    <rPh sb="42" eb="44">
      <t>ジカン</t>
    </rPh>
    <rPh sb="45" eb="47">
      <t>セイド</t>
    </rPh>
    <rPh sb="47" eb="49">
      <t>コウジョウ</t>
    </rPh>
    <rPh sb="50" eb="52">
      <t>キタイ</t>
    </rPh>
    <phoneticPr fontId="1"/>
  </si>
  <si>
    <t>車両は新しくなっているが、単線区間で、ダイヤが乱れるのは残念。</t>
    <rPh sb="0" eb="2">
      <t>シャリョウ</t>
    </rPh>
    <rPh sb="3" eb="4">
      <t>アタラ</t>
    </rPh>
    <rPh sb="13" eb="15">
      <t>タンセン</t>
    </rPh>
    <rPh sb="15" eb="17">
      <t>クカン</t>
    </rPh>
    <rPh sb="23" eb="24">
      <t>ミダ</t>
    </rPh>
    <rPh sb="28" eb="30">
      <t>ザンネン</t>
    </rPh>
    <phoneticPr fontId="1"/>
  </si>
  <si>
    <t>富田</t>
    <rPh sb="0" eb="2">
      <t>トミタ</t>
    </rPh>
    <phoneticPr fontId="1"/>
  </si>
  <si>
    <t>富田駅(関西線)の(通勤時間帯だけでも）快速が停まってほしい。車椅子の利用がしにくい。</t>
    <rPh sb="0" eb="2">
      <t>トミダ</t>
    </rPh>
    <rPh sb="2" eb="3">
      <t>エキ</t>
    </rPh>
    <rPh sb="4" eb="6">
      <t>カンサイ</t>
    </rPh>
    <rPh sb="6" eb="7">
      <t>セン</t>
    </rPh>
    <rPh sb="10" eb="12">
      <t>ツウキン</t>
    </rPh>
    <rPh sb="12" eb="15">
      <t>ジカンタイ</t>
    </rPh>
    <rPh sb="20" eb="22">
      <t>カイソク</t>
    </rPh>
    <rPh sb="23" eb="24">
      <t>ト</t>
    </rPh>
    <rPh sb="31" eb="34">
      <t>クルマイス</t>
    </rPh>
    <rPh sb="35" eb="37">
      <t>リヨウ</t>
    </rPh>
    <phoneticPr fontId="1"/>
  </si>
  <si>
    <t>富田</t>
    <rPh sb="0" eb="2">
      <t>トミダ</t>
    </rPh>
    <phoneticPr fontId="1"/>
  </si>
  <si>
    <t>柵みたいなものがあって(新幹線のような)、そうすれば乗車位置にきちんと並ぶだろうし、横入りもなくなる</t>
    <rPh sb="0" eb="1">
      <t>サク</t>
    </rPh>
    <rPh sb="12" eb="15">
      <t>シンカンセン</t>
    </rPh>
    <rPh sb="26" eb="28">
      <t>ジョウシャ</t>
    </rPh>
    <rPh sb="28" eb="30">
      <t>イチ</t>
    </rPh>
    <rPh sb="35" eb="36">
      <t>ナラ</t>
    </rPh>
    <rPh sb="42" eb="43">
      <t>ヨコ</t>
    </rPh>
    <rPh sb="43" eb="44">
      <t>イ</t>
    </rPh>
    <phoneticPr fontId="1"/>
  </si>
  <si>
    <t>名古屋行きの時はホームも楽ですが、帰り四日市行きの場合、改札口までの階段が荷物を持ちながら大変です。エレベーターがあると助かります。</t>
    <rPh sb="0" eb="3">
      <t>ナゴヤ</t>
    </rPh>
    <rPh sb="3" eb="4">
      <t>ユ</t>
    </rPh>
    <rPh sb="6" eb="7">
      <t>トキ</t>
    </rPh>
    <rPh sb="12" eb="13">
      <t>ラク</t>
    </rPh>
    <rPh sb="17" eb="18">
      <t>カエ</t>
    </rPh>
    <rPh sb="19" eb="22">
      <t>ヨッカイチ</t>
    </rPh>
    <rPh sb="22" eb="23">
      <t>ユ</t>
    </rPh>
    <rPh sb="25" eb="27">
      <t>バアイ</t>
    </rPh>
    <rPh sb="28" eb="31">
      <t>カイサツグチ</t>
    </rPh>
    <rPh sb="34" eb="36">
      <t>カイダン</t>
    </rPh>
    <rPh sb="37" eb="39">
      <t>ニモツ</t>
    </rPh>
    <rPh sb="40" eb="41">
      <t>モ</t>
    </rPh>
    <rPh sb="45" eb="47">
      <t>タイヘン</t>
    </rPh>
    <rPh sb="60" eb="61">
      <t>タス</t>
    </rPh>
    <phoneticPr fontId="1"/>
  </si>
  <si>
    <t>ホームの安全面、何もしていないのに意見出しようが無い。先日も子供が物をホームに落としても連絡する人なし。たまたま対処できたのが幸いだった。</t>
    <rPh sb="4" eb="7">
      <t>アンゼンメン</t>
    </rPh>
    <rPh sb="8" eb="9">
      <t>ナニ</t>
    </rPh>
    <rPh sb="17" eb="20">
      <t>イケンダ</t>
    </rPh>
    <rPh sb="24" eb="25">
      <t>ナ</t>
    </rPh>
    <rPh sb="27" eb="29">
      <t>センジツ</t>
    </rPh>
    <rPh sb="30" eb="32">
      <t>コドモ</t>
    </rPh>
    <rPh sb="33" eb="34">
      <t>モノ</t>
    </rPh>
    <rPh sb="39" eb="40">
      <t>オ</t>
    </rPh>
    <rPh sb="44" eb="46">
      <t>レンラク</t>
    </rPh>
    <rPh sb="48" eb="49">
      <t>ヒト</t>
    </rPh>
    <rPh sb="56" eb="58">
      <t>タイショ</t>
    </rPh>
    <rPh sb="63" eb="64">
      <t>サイワ</t>
    </rPh>
    <phoneticPr fontId="1"/>
  </si>
  <si>
    <t>本年より快速が増えているが、富田はほとんど通過四日市より亀山方面は全て停車するが、桑名から普通にしてほしい。又普通列車も２両から３両に（昼間省き）増車すべき。蟹江から名古屋間すしづめ　八田下車不可。</t>
    <rPh sb="0" eb="2">
      <t>ホンネン</t>
    </rPh>
    <rPh sb="4" eb="6">
      <t>カイソク</t>
    </rPh>
    <rPh sb="7" eb="8">
      <t>フ</t>
    </rPh>
    <rPh sb="14" eb="16">
      <t>トミダ</t>
    </rPh>
    <rPh sb="21" eb="23">
      <t>ツウカ</t>
    </rPh>
    <rPh sb="23" eb="26">
      <t>ヨッカイチ</t>
    </rPh>
    <rPh sb="28" eb="30">
      <t>カメヤマ</t>
    </rPh>
    <rPh sb="30" eb="32">
      <t>ホウメン</t>
    </rPh>
    <rPh sb="33" eb="34">
      <t>スベ</t>
    </rPh>
    <rPh sb="35" eb="37">
      <t>テイシャ</t>
    </rPh>
    <rPh sb="41" eb="43">
      <t>クワナ</t>
    </rPh>
    <rPh sb="45" eb="47">
      <t>フツウ</t>
    </rPh>
    <rPh sb="54" eb="55">
      <t>マタ</t>
    </rPh>
    <rPh sb="55" eb="57">
      <t>フツウ</t>
    </rPh>
    <rPh sb="57" eb="59">
      <t>レッシャ</t>
    </rPh>
    <rPh sb="61" eb="62">
      <t>リョウ</t>
    </rPh>
    <rPh sb="65" eb="66">
      <t>リョウ</t>
    </rPh>
    <rPh sb="68" eb="70">
      <t>ヒルマ</t>
    </rPh>
    <rPh sb="70" eb="71">
      <t>ハブ</t>
    </rPh>
    <rPh sb="73" eb="75">
      <t>ゾウシャ</t>
    </rPh>
    <rPh sb="79" eb="81">
      <t>カニエ</t>
    </rPh>
    <rPh sb="83" eb="86">
      <t>ナゴヤ</t>
    </rPh>
    <rPh sb="86" eb="87">
      <t>カン</t>
    </rPh>
    <rPh sb="92" eb="94">
      <t>ハッタ</t>
    </rPh>
    <rPh sb="94" eb="96">
      <t>ゲシャ</t>
    </rPh>
    <rPh sb="96" eb="98">
      <t>フカ</t>
    </rPh>
    <phoneticPr fontId="1"/>
  </si>
  <si>
    <t>乗車券売り場だが朝の２時でよいので購入出来るように要望。夜は乗降共に危うく思う。何か事件が起きてからしか対処しないのか？</t>
    <rPh sb="0" eb="3">
      <t>ジョウシャケン</t>
    </rPh>
    <rPh sb="3" eb="4">
      <t>ウ</t>
    </rPh>
    <rPh sb="5" eb="6">
      <t>バ</t>
    </rPh>
    <rPh sb="8" eb="9">
      <t>アサ</t>
    </rPh>
    <rPh sb="11" eb="12">
      <t>ジ</t>
    </rPh>
    <rPh sb="17" eb="19">
      <t>コウニュウ</t>
    </rPh>
    <rPh sb="19" eb="21">
      <t>デキ</t>
    </rPh>
    <rPh sb="25" eb="27">
      <t>ヨウボウ</t>
    </rPh>
    <rPh sb="28" eb="29">
      <t>ヨル</t>
    </rPh>
    <rPh sb="30" eb="32">
      <t>ジョウコウ</t>
    </rPh>
    <rPh sb="32" eb="33">
      <t>トモ</t>
    </rPh>
    <rPh sb="34" eb="35">
      <t>アヤ</t>
    </rPh>
    <rPh sb="37" eb="38">
      <t>オモ</t>
    </rPh>
    <rPh sb="40" eb="41">
      <t>ナニ</t>
    </rPh>
    <rPh sb="42" eb="44">
      <t>ジケン</t>
    </rPh>
    <rPh sb="45" eb="46">
      <t>オ</t>
    </rPh>
    <rPh sb="52" eb="54">
      <t>タイショ</t>
    </rPh>
    <phoneticPr fontId="1"/>
  </si>
  <si>
    <t>ＪＲ富田駅を利用していましたが、無人化になり、駅での案内やサービスを受けることもなく、新幹線の切符も名古屋まで出ないと買えず不便です。</t>
    <rPh sb="2" eb="4">
      <t>トミダ</t>
    </rPh>
    <rPh sb="4" eb="5">
      <t>エキ</t>
    </rPh>
    <rPh sb="6" eb="8">
      <t>リヨウ</t>
    </rPh>
    <rPh sb="16" eb="19">
      <t>ムジンカ</t>
    </rPh>
    <rPh sb="23" eb="24">
      <t>エキ</t>
    </rPh>
    <rPh sb="26" eb="28">
      <t>アンナイ</t>
    </rPh>
    <rPh sb="34" eb="35">
      <t>ウ</t>
    </rPh>
    <rPh sb="43" eb="46">
      <t>シンカンセン</t>
    </rPh>
    <rPh sb="47" eb="49">
      <t>キップ</t>
    </rPh>
    <rPh sb="50" eb="53">
      <t>ナゴヤ</t>
    </rPh>
    <rPh sb="55" eb="56">
      <t>デ</t>
    </rPh>
    <rPh sb="59" eb="60">
      <t>カ</t>
    </rPh>
    <rPh sb="62" eb="64">
      <t>フベン</t>
    </rPh>
    <phoneticPr fontId="1"/>
  </si>
  <si>
    <t>以前はよくＪＲで京都、奈良へ行っていたのですが、民営化になってから乗り継ぎが不便になり、殆ど利用しなくなりました。以前の急行「平安」や「飛鳥」があったらなあと思います。</t>
    <rPh sb="0" eb="2">
      <t>イゼン</t>
    </rPh>
    <rPh sb="8" eb="10">
      <t>キョウト</t>
    </rPh>
    <rPh sb="11" eb="13">
      <t>ナラ</t>
    </rPh>
    <rPh sb="14" eb="15">
      <t>イ</t>
    </rPh>
    <rPh sb="24" eb="27">
      <t>ミンエイカ</t>
    </rPh>
    <rPh sb="33" eb="34">
      <t>ノ</t>
    </rPh>
    <rPh sb="35" eb="36">
      <t>ツ</t>
    </rPh>
    <rPh sb="38" eb="40">
      <t>フベン</t>
    </rPh>
    <rPh sb="44" eb="45">
      <t>ホトン</t>
    </rPh>
    <rPh sb="46" eb="48">
      <t>リヨウ</t>
    </rPh>
    <rPh sb="57" eb="59">
      <t>イゼン</t>
    </rPh>
    <rPh sb="60" eb="62">
      <t>キュウコウ</t>
    </rPh>
    <rPh sb="63" eb="65">
      <t>ヘイアン</t>
    </rPh>
    <rPh sb="68" eb="70">
      <t>アスカ</t>
    </rPh>
    <rPh sb="79" eb="80">
      <t>オモ</t>
    </rPh>
    <phoneticPr fontId="1"/>
  </si>
  <si>
    <t>駅の無人化　列車のワンマン化でサービスダウン　通行人が駅を素通りする（西口←→東口）　入場券を買わなくてよいのか</t>
    <rPh sb="0" eb="1">
      <t>エキ</t>
    </rPh>
    <rPh sb="2" eb="5">
      <t>ムジンカ</t>
    </rPh>
    <rPh sb="6" eb="8">
      <t>レッシャ</t>
    </rPh>
    <rPh sb="13" eb="14">
      <t>カ</t>
    </rPh>
    <rPh sb="23" eb="26">
      <t>ツウコウニン</t>
    </rPh>
    <rPh sb="27" eb="28">
      <t>エキ</t>
    </rPh>
    <rPh sb="29" eb="31">
      <t>スドオ</t>
    </rPh>
    <rPh sb="35" eb="37">
      <t>ニシグチ</t>
    </rPh>
    <rPh sb="39" eb="41">
      <t>ヒガシグチ</t>
    </rPh>
    <rPh sb="43" eb="46">
      <t>ニュウジョウケン</t>
    </rPh>
    <rPh sb="47" eb="48">
      <t>カ</t>
    </rPh>
    <phoneticPr fontId="1"/>
  </si>
  <si>
    <t>関西線の完全複線化と車両の増車をしないと、これ以上は客は増えないであろう　２両では、いつもこんでいる　車内放送でいつもあやまっている</t>
    <rPh sb="0" eb="2">
      <t>カンサイ</t>
    </rPh>
    <rPh sb="2" eb="3">
      <t>セン</t>
    </rPh>
    <rPh sb="4" eb="6">
      <t>カンゼン</t>
    </rPh>
    <rPh sb="6" eb="9">
      <t>フクセンカ</t>
    </rPh>
    <rPh sb="10" eb="12">
      <t>シャリョウ</t>
    </rPh>
    <rPh sb="13" eb="15">
      <t>ゾウシャ</t>
    </rPh>
    <rPh sb="23" eb="25">
      <t>イジョウ</t>
    </rPh>
    <rPh sb="26" eb="27">
      <t>キャク</t>
    </rPh>
    <rPh sb="28" eb="29">
      <t>フ</t>
    </rPh>
    <rPh sb="38" eb="39">
      <t>リョウ</t>
    </rPh>
    <rPh sb="51" eb="53">
      <t>シャナイ</t>
    </rPh>
    <rPh sb="53" eb="55">
      <t>ホウソウ</t>
    </rPh>
    <phoneticPr fontId="1"/>
  </si>
  <si>
    <t>アナウンスもよくきこえるし、まんぞくです、つづけてね</t>
    <phoneticPr fontId="1"/>
  </si>
  <si>
    <t>名古屋に行く時、利用しています</t>
    <rPh sb="0" eb="3">
      <t>ナゴヤ</t>
    </rPh>
    <rPh sb="4" eb="5">
      <t>イ</t>
    </rPh>
    <rPh sb="6" eb="7">
      <t>トキ</t>
    </rPh>
    <rPh sb="8" eb="10">
      <t>リヨウ</t>
    </rPh>
    <phoneticPr fontId="1"/>
  </si>
  <si>
    <t>今のままでまんぞくです、このままつづけてくださいね。</t>
    <rPh sb="0" eb="1">
      <t>イマ</t>
    </rPh>
    <phoneticPr fontId="1"/>
  </si>
  <si>
    <t>保育士</t>
    <rPh sb="0" eb="3">
      <t>ホイクシ</t>
    </rPh>
    <phoneticPr fontId="1"/>
  </si>
  <si>
    <t>国鉄時代にはホームに駅員さんがみえて、乗降りを見守り、もう少しで乗れるとき発車を遅らせてもらったりして助かった。</t>
    <rPh sb="0" eb="2">
      <t>コクテツ</t>
    </rPh>
    <rPh sb="2" eb="4">
      <t>ジダイ</t>
    </rPh>
    <rPh sb="10" eb="12">
      <t>エキイン</t>
    </rPh>
    <rPh sb="19" eb="21">
      <t>ノリオ</t>
    </rPh>
    <rPh sb="23" eb="25">
      <t>ミマモ</t>
    </rPh>
    <rPh sb="29" eb="30">
      <t>スコ</t>
    </rPh>
    <rPh sb="32" eb="33">
      <t>ノ</t>
    </rPh>
    <rPh sb="37" eb="39">
      <t>ハッシャ</t>
    </rPh>
    <rPh sb="40" eb="41">
      <t>オク</t>
    </rPh>
    <rPh sb="51" eb="52">
      <t>タス</t>
    </rPh>
    <phoneticPr fontId="1"/>
  </si>
  <si>
    <t>快速みえは車両が増えてよい。近鉄630円より460円で安い。以前はわりときっぷがスムーズに買えたが自販機の為か駅員が1～2名ということが多い。体の不自由な方には階段ではなく駅員がついてホームに行けるか、エレベーターを付けてほしい。</t>
    <rPh sb="0" eb="2">
      <t>カイソク</t>
    </rPh>
    <rPh sb="5" eb="7">
      <t>シャリョウ</t>
    </rPh>
    <rPh sb="8" eb="9">
      <t>フ</t>
    </rPh>
    <rPh sb="14" eb="16">
      <t>キンテツ</t>
    </rPh>
    <rPh sb="19" eb="20">
      <t>エン</t>
    </rPh>
    <rPh sb="25" eb="26">
      <t>エン</t>
    </rPh>
    <rPh sb="27" eb="28">
      <t>ヤス</t>
    </rPh>
    <rPh sb="30" eb="32">
      <t>イゼン</t>
    </rPh>
    <rPh sb="45" eb="46">
      <t>カ</t>
    </rPh>
    <rPh sb="49" eb="52">
      <t>ジハンキ</t>
    </rPh>
    <rPh sb="53" eb="54">
      <t>タメ</t>
    </rPh>
    <rPh sb="55" eb="57">
      <t>エキイン</t>
    </rPh>
    <rPh sb="61" eb="62">
      <t>ナ</t>
    </rPh>
    <rPh sb="68" eb="69">
      <t>オオ</t>
    </rPh>
    <rPh sb="71" eb="72">
      <t>カラダ</t>
    </rPh>
    <rPh sb="73" eb="76">
      <t>フジユウ</t>
    </rPh>
    <rPh sb="77" eb="78">
      <t>カタ</t>
    </rPh>
    <rPh sb="80" eb="82">
      <t>カイダン</t>
    </rPh>
    <rPh sb="86" eb="88">
      <t>エキイン</t>
    </rPh>
    <rPh sb="96" eb="97">
      <t>イ</t>
    </rPh>
    <rPh sb="108" eb="109">
      <t>ツ</t>
    </rPh>
    <phoneticPr fontId="1"/>
  </si>
  <si>
    <t>利用者が少なくて、人員が少ないことや賃金が高くなってしまうでしょうが安全第一の運行をしてほしい。新幹線も10分も待てばくる便利さはあるが、もう少しゆとりのあるダイヤが安全につながる。</t>
    <rPh sb="0" eb="3">
      <t>リヨウシャ</t>
    </rPh>
    <rPh sb="4" eb="5">
      <t>スク</t>
    </rPh>
    <rPh sb="9" eb="11">
      <t>ジンイン</t>
    </rPh>
    <rPh sb="12" eb="13">
      <t>スク</t>
    </rPh>
    <rPh sb="18" eb="20">
      <t>チンギン</t>
    </rPh>
    <rPh sb="21" eb="22">
      <t>タカ</t>
    </rPh>
    <rPh sb="34" eb="36">
      <t>アンゼン</t>
    </rPh>
    <rPh sb="36" eb="38">
      <t>ダイイチ</t>
    </rPh>
    <rPh sb="39" eb="41">
      <t>ウンコウ</t>
    </rPh>
    <rPh sb="48" eb="51">
      <t>シンカンセン</t>
    </rPh>
    <rPh sb="54" eb="55">
      <t>フン</t>
    </rPh>
    <rPh sb="56" eb="57">
      <t>マ</t>
    </rPh>
    <rPh sb="61" eb="63">
      <t>ベンリ</t>
    </rPh>
    <rPh sb="71" eb="72">
      <t>スコ</t>
    </rPh>
    <rPh sb="83" eb="85">
      <t>アンゼン</t>
    </rPh>
    <phoneticPr fontId="1"/>
  </si>
  <si>
    <t>人員がいません。本数が少ない。階段のみ体力のない人は困る。無人駅も多い。</t>
    <rPh sb="0" eb="2">
      <t>ジンイン</t>
    </rPh>
    <rPh sb="8" eb="10">
      <t>ホンスウ</t>
    </rPh>
    <rPh sb="11" eb="12">
      <t>スク</t>
    </rPh>
    <rPh sb="15" eb="17">
      <t>カイダン</t>
    </rPh>
    <rPh sb="19" eb="21">
      <t>タイリョク</t>
    </rPh>
    <rPh sb="24" eb="25">
      <t>ヒト</t>
    </rPh>
    <rPh sb="26" eb="27">
      <t>コマ</t>
    </rPh>
    <rPh sb="29" eb="32">
      <t>ムジンエキ</t>
    </rPh>
    <rPh sb="33" eb="34">
      <t>オオ</t>
    </rPh>
    <phoneticPr fontId="1"/>
  </si>
  <si>
    <t>人員を増やして安全対策を。</t>
    <rPh sb="0" eb="2">
      <t>ジンイン</t>
    </rPh>
    <rPh sb="3" eb="4">
      <t>フ</t>
    </rPh>
    <rPh sb="7" eb="9">
      <t>アンゼン</t>
    </rPh>
    <rPh sb="9" eb="11">
      <t>タイサク</t>
    </rPh>
    <phoneticPr fontId="1"/>
  </si>
  <si>
    <t>エレベーターが必要。名古屋駅の近鉄との距離を短くしてほしい。近鉄駅との距離を短く。</t>
    <rPh sb="7" eb="9">
      <t>ヒツヨウ</t>
    </rPh>
    <rPh sb="10" eb="14">
      <t>ナゴヤエキ</t>
    </rPh>
    <rPh sb="15" eb="17">
      <t>キンテツ</t>
    </rPh>
    <rPh sb="19" eb="21">
      <t>キョリ</t>
    </rPh>
    <rPh sb="22" eb="23">
      <t>ミジカ</t>
    </rPh>
    <rPh sb="30" eb="32">
      <t>キンテツ</t>
    </rPh>
    <rPh sb="32" eb="33">
      <t>エキ</t>
    </rPh>
    <rPh sb="35" eb="37">
      <t>キョリ</t>
    </rPh>
    <rPh sb="38" eb="39">
      <t>ミジカ</t>
    </rPh>
    <phoneticPr fontId="1"/>
  </si>
  <si>
    <t>ジパングをもう少し幅を広げてほしい。（のぞみ乗車）</t>
    <rPh sb="7" eb="8">
      <t>スコ</t>
    </rPh>
    <rPh sb="9" eb="10">
      <t>ハバ</t>
    </rPh>
    <rPh sb="11" eb="12">
      <t>ヒロ</t>
    </rPh>
    <rPh sb="22" eb="24">
      <t>ジョウシャ</t>
    </rPh>
    <phoneticPr fontId="1"/>
  </si>
  <si>
    <t>電車は車いすの場所があるのに、駅にはエレベーターもなく、ホームにまで行けない。</t>
    <rPh sb="0" eb="2">
      <t>デンシャ</t>
    </rPh>
    <rPh sb="3" eb="4">
      <t>クルマ</t>
    </rPh>
    <rPh sb="7" eb="9">
      <t>バショ</t>
    </rPh>
    <rPh sb="15" eb="16">
      <t>エキ</t>
    </rPh>
    <rPh sb="34" eb="35">
      <t>イ</t>
    </rPh>
    <phoneticPr fontId="1"/>
  </si>
  <si>
    <t>河原田</t>
    <rPh sb="0" eb="3">
      <t>カワラダ</t>
    </rPh>
    <phoneticPr fontId="1"/>
  </si>
  <si>
    <t>JR河原田駅にはトイレがありません利用者の立場で必要性を考えているのか疑問に思います最低限の利便施設と必要だと思うのでトイレの設置を検討していただくよう希望します</t>
    <rPh sb="2" eb="5">
      <t>カワラダ</t>
    </rPh>
    <rPh sb="5" eb="6">
      <t>エキ</t>
    </rPh>
    <rPh sb="17" eb="20">
      <t>リヨウシャ</t>
    </rPh>
    <rPh sb="21" eb="23">
      <t>タチバ</t>
    </rPh>
    <rPh sb="24" eb="27">
      <t>ヒツヨウセイ</t>
    </rPh>
    <rPh sb="28" eb="29">
      <t>カンガ</t>
    </rPh>
    <rPh sb="35" eb="37">
      <t>ギモン</t>
    </rPh>
    <rPh sb="38" eb="39">
      <t>オモ</t>
    </rPh>
    <rPh sb="42" eb="45">
      <t>サイテイゲン</t>
    </rPh>
    <rPh sb="46" eb="48">
      <t>リベン</t>
    </rPh>
    <rPh sb="48" eb="50">
      <t>シセツ</t>
    </rPh>
    <rPh sb="51" eb="53">
      <t>ヒツヨウ</t>
    </rPh>
    <rPh sb="55" eb="56">
      <t>オモ</t>
    </rPh>
    <rPh sb="63" eb="65">
      <t>セッチ</t>
    </rPh>
    <rPh sb="66" eb="68">
      <t>ケントウ</t>
    </rPh>
    <rPh sb="76" eb="78">
      <t>キボウ</t>
    </rPh>
    <phoneticPr fontId="1"/>
  </si>
  <si>
    <t>車掌も切符を見てない人がいるただ乗りしている人はいい事さいわいにしてると思います雨ふってもいてもおりてきてみてる人もいるけど</t>
    <rPh sb="0" eb="2">
      <t>シャショウ</t>
    </rPh>
    <rPh sb="3" eb="5">
      <t>キップ</t>
    </rPh>
    <rPh sb="6" eb="7">
      <t>ミ</t>
    </rPh>
    <rPh sb="10" eb="11">
      <t>ヒト</t>
    </rPh>
    <rPh sb="16" eb="17">
      <t>ノ</t>
    </rPh>
    <rPh sb="22" eb="23">
      <t>ヒト</t>
    </rPh>
    <rPh sb="26" eb="27">
      <t>コト</t>
    </rPh>
    <rPh sb="36" eb="37">
      <t>オモ</t>
    </rPh>
    <rPh sb="40" eb="41">
      <t>アメ</t>
    </rPh>
    <rPh sb="56" eb="57">
      <t>ヒト</t>
    </rPh>
    <phoneticPr fontId="1"/>
  </si>
  <si>
    <t>河原田のはしが雨ふると階段水がたまっているかえてほしい</t>
    <rPh sb="0" eb="3">
      <t>カワラダ</t>
    </rPh>
    <rPh sb="7" eb="8">
      <t>アメ</t>
    </rPh>
    <rPh sb="11" eb="13">
      <t>カイダン</t>
    </rPh>
    <rPh sb="13" eb="14">
      <t>ミズ</t>
    </rPh>
    <phoneticPr fontId="1"/>
  </si>
  <si>
    <t>男の車掌が仕事してないまじめな人もいるけど多くの人がいい加減である教育すべきである</t>
    <rPh sb="0" eb="1">
      <t>オトコ</t>
    </rPh>
    <rPh sb="2" eb="4">
      <t>シャショウ</t>
    </rPh>
    <rPh sb="5" eb="7">
      <t>シゴト</t>
    </rPh>
    <rPh sb="15" eb="16">
      <t>ヒト</t>
    </rPh>
    <rPh sb="21" eb="22">
      <t>オオ</t>
    </rPh>
    <rPh sb="24" eb="25">
      <t>ヒト</t>
    </rPh>
    <rPh sb="28" eb="30">
      <t>カゲン</t>
    </rPh>
    <rPh sb="33" eb="35">
      <t>キョウイク</t>
    </rPh>
    <phoneticPr fontId="1"/>
  </si>
  <si>
    <t>溶接士</t>
    <rPh sb="0" eb="2">
      <t>ヨウセツ</t>
    </rPh>
    <rPh sb="2" eb="3">
      <t>シ</t>
    </rPh>
    <phoneticPr fontId="1"/>
  </si>
  <si>
    <t>高校生のマナーが悪すぎます　立ち食いはするわ横一列に歩く悪い子が多い</t>
    <rPh sb="0" eb="3">
      <t>コウコウセイ</t>
    </rPh>
    <rPh sb="8" eb="9">
      <t>ワル</t>
    </rPh>
    <rPh sb="14" eb="15">
      <t>タ</t>
    </rPh>
    <rPh sb="16" eb="17">
      <t>グ</t>
    </rPh>
    <rPh sb="22" eb="25">
      <t>ヨコイチレツ</t>
    </rPh>
    <rPh sb="26" eb="27">
      <t>アル</t>
    </rPh>
    <rPh sb="28" eb="29">
      <t>ワル</t>
    </rPh>
    <rPh sb="30" eb="31">
      <t>コ</t>
    </rPh>
    <rPh sb="32" eb="33">
      <t>オオ</t>
    </rPh>
    <phoneticPr fontId="1"/>
  </si>
  <si>
    <t>JR四日市駅階段だけしかなく大きな荷物を持っているときとか老人にはずいぶん負担が大きいのではないか</t>
    <rPh sb="2" eb="6">
      <t>ヨッカイチエキ</t>
    </rPh>
    <rPh sb="6" eb="8">
      <t>カイダン</t>
    </rPh>
    <rPh sb="14" eb="15">
      <t>オオ</t>
    </rPh>
    <rPh sb="17" eb="19">
      <t>ニモツ</t>
    </rPh>
    <rPh sb="20" eb="21">
      <t>モ</t>
    </rPh>
    <rPh sb="29" eb="31">
      <t>ロウジン</t>
    </rPh>
    <rPh sb="37" eb="39">
      <t>フタン</t>
    </rPh>
    <rPh sb="40" eb="41">
      <t>オオ</t>
    </rPh>
    <phoneticPr fontId="1"/>
  </si>
  <si>
    <t>車両を増やしてほしい　本数がもっとほしい</t>
    <rPh sb="0" eb="2">
      <t>シャリョウ</t>
    </rPh>
    <rPh sb="3" eb="4">
      <t>フ</t>
    </rPh>
    <rPh sb="11" eb="13">
      <t>ホンスウ</t>
    </rPh>
    <phoneticPr fontId="1"/>
  </si>
  <si>
    <t>31</t>
  </si>
  <si>
    <t>防犯カメラの設置、駅員の配置を希望（壁への落書き、ゴミの放置、自転車の盗難が多く治安が悪いため）</t>
    <rPh sb="0" eb="2">
      <t>ボウハン</t>
    </rPh>
    <rPh sb="6" eb="8">
      <t>セッチ</t>
    </rPh>
    <rPh sb="9" eb="11">
      <t>エキイン</t>
    </rPh>
    <rPh sb="12" eb="14">
      <t>ハイチ</t>
    </rPh>
    <rPh sb="15" eb="17">
      <t>キボウ</t>
    </rPh>
    <rPh sb="18" eb="19">
      <t>カベ</t>
    </rPh>
    <rPh sb="21" eb="23">
      <t>ラクガ</t>
    </rPh>
    <rPh sb="28" eb="30">
      <t>ホウチ</t>
    </rPh>
    <rPh sb="31" eb="34">
      <t>ジテンシャ</t>
    </rPh>
    <rPh sb="35" eb="37">
      <t>トウナン</t>
    </rPh>
    <rPh sb="38" eb="39">
      <t>オオ</t>
    </rPh>
    <rPh sb="40" eb="42">
      <t>チアン</t>
    </rPh>
    <rPh sb="43" eb="44">
      <t>ワル</t>
    </rPh>
    <phoneticPr fontId="1"/>
  </si>
  <si>
    <t>車両は少なくてもいいので、ダイヤ数を増やしていただきたい。そうすれば利用者も増えるのでは。</t>
    <rPh sb="0" eb="2">
      <t>シャリョウ</t>
    </rPh>
    <rPh sb="3" eb="4">
      <t>スク</t>
    </rPh>
    <rPh sb="16" eb="17">
      <t>スウ</t>
    </rPh>
    <rPh sb="18" eb="19">
      <t>フ</t>
    </rPh>
    <rPh sb="34" eb="37">
      <t>リヨウシャ</t>
    </rPh>
    <rPh sb="38" eb="39">
      <t>フ</t>
    </rPh>
    <phoneticPr fontId="1"/>
  </si>
  <si>
    <t>27</t>
  </si>
  <si>
    <t>柵をつける余裕があるなら、電車の本数をふやしてほしいので、自分で気をつけるしかないとおもいます。</t>
    <rPh sb="0" eb="1">
      <t>サク</t>
    </rPh>
    <rPh sb="5" eb="7">
      <t>ヨユウ</t>
    </rPh>
    <rPh sb="13" eb="15">
      <t>デンシャ</t>
    </rPh>
    <rPh sb="16" eb="18">
      <t>ホンスウ</t>
    </rPh>
    <rPh sb="29" eb="31">
      <t>ジブン</t>
    </rPh>
    <rPh sb="32" eb="33">
      <t>キ</t>
    </rPh>
    <phoneticPr fontId="1"/>
  </si>
  <si>
    <t>通勤時間帯の電車の本数を増やしてほしいです。</t>
    <rPh sb="0" eb="2">
      <t>ツウキン</t>
    </rPh>
    <rPh sb="2" eb="5">
      <t>ジカンタイ</t>
    </rPh>
    <rPh sb="6" eb="8">
      <t>デンシャ</t>
    </rPh>
    <rPh sb="9" eb="11">
      <t>ホンスウ</t>
    </rPh>
    <rPh sb="12" eb="13">
      <t>フ</t>
    </rPh>
    <phoneticPr fontId="1"/>
  </si>
  <si>
    <t>田舎なので、交通の便(バストか）が悪いので、電車の本数がもっと増え、電車を利用しやすい環境になるのは、よいことだと思います。</t>
    <rPh sb="0" eb="2">
      <t>イナカ</t>
    </rPh>
    <rPh sb="6" eb="8">
      <t>コウツウ</t>
    </rPh>
    <rPh sb="9" eb="10">
      <t>ベン</t>
    </rPh>
    <rPh sb="17" eb="18">
      <t>ワル</t>
    </rPh>
    <rPh sb="22" eb="24">
      <t>デンシャ</t>
    </rPh>
    <rPh sb="25" eb="27">
      <t>ホンスウ</t>
    </rPh>
    <rPh sb="31" eb="32">
      <t>フ</t>
    </rPh>
    <rPh sb="34" eb="36">
      <t>デンシャ</t>
    </rPh>
    <rPh sb="37" eb="39">
      <t>リヨウ</t>
    </rPh>
    <rPh sb="43" eb="45">
      <t>カンキョウ</t>
    </rPh>
    <rPh sb="57" eb="58">
      <t>オモ</t>
    </rPh>
    <phoneticPr fontId="1"/>
  </si>
  <si>
    <t>加佐登</t>
    <rPh sb="0" eb="3">
      <t>カサド</t>
    </rPh>
    <phoneticPr fontId="1"/>
  </si>
  <si>
    <t>加佐登→亀山→津　往復を利用しているが、亀山着→加佐登の待ち時間が長くドッキングしていない。</t>
    <rPh sb="0" eb="3">
      <t>カサド</t>
    </rPh>
    <rPh sb="4" eb="6">
      <t>カメヤマ</t>
    </rPh>
    <rPh sb="7" eb="8">
      <t>ツ</t>
    </rPh>
    <rPh sb="9" eb="11">
      <t>オウフク</t>
    </rPh>
    <rPh sb="12" eb="14">
      <t>リヨウ</t>
    </rPh>
    <rPh sb="20" eb="22">
      <t>カメヤマ</t>
    </rPh>
    <rPh sb="22" eb="23">
      <t>チャク</t>
    </rPh>
    <rPh sb="24" eb="27">
      <t>カサド</t>
    </rPh>
    <rPh sb="28" eb="29">
      <t>マ</t>
    </rPh>
    <rPh sb="30" eb="32">
      <t>ジカン</t>
    </rPh>
    <rPh sb="33" eb="34">
      <t>ナガ</t>
    </rPh>
    <phoneticPr fontId="1"/>
  </si>
  <si>
    <t>上記の件　ダイヤ編成者が乗客を全く無視している（入れ替え必要）</t>
    <rPh sb="0" eb="2">
      <t>ジョウキ</t>
    </rPh>
    <rPh sb="3" eb="4">
      <t>ケン</t>
    </rPh>
    <rPh sb="8" eb="10">
      <t>ヘンセイ</t>
    </rPh>
    <rPh sb="10" eb="11">
      <t>シャ</t>
    </rPh>
    <rPh sb="12" eb="14">
      <t>ジョウキャク</t>
    </rPh>
    <rPh sb="15" eb="16">
      <t>マッタ</t>
    </rPh>
    <rPh sb="17" eb="19">
      <t>ムシ</t>
    </rPh>
    <rPh sb="24" eb="25">
      <t>イ</t>
    </rPh>
    <rPh sb="26" eb="27">
      <t>カ</t>
    </rPh>
    <rPh sb="28" eb="30">
      <t>ヒツヨウ</t>
    </rPh>
    <phoneticPr fontId="1"/>
  </si>
  <si>
    <t>亀山</t>
    <rPh sb="0" eb="2">
      <t>カメヤマ</t>
    </rPh>
    <phoneticPr fontId="1"/>
  </si>
  <si>
    <t>28</t>
  </si>
  <si>
    <t>節電の声が大きいのにJRは冷房が強すぎる意見を言っても</t>
    <rPh sb="0" eb="2">
      <t>セツデン</t>
    </rPh>
    <rPh sb="3" eb="4">
      <t>コエ</t>
    </rPh>
    <rPh sb="5" eb="6">
      <t>オオ</t>
    </rPh>
    <rPh sb="13" eb="15">
      <t>レイボウ</t>
    </rPh>
    <rPh sb="16" eb="17">
      <t>ツヨ</t>
    </rPh>
    <rPh sb="20" eb="22">
      <t>イケン</t>
    </rPh>
    <rPh sb="23" eb="24">
      <t>イ</t>
    </rPh>
    <phoneticPr fontId="1"/>
  </si>
  <si>
    <t>何も改善されない車内と外の温度差が大きすぎるのでは　健康に悪いと思います</t>
    <rPh sb="0" eb="1">
      <t>ナニ</t>
    </rPh>
    <rPh sb="2" eb="4">
      <t>カイゼン</t>
    </rPh>
    <rPh sb="8" eb="10">
      <t>シャナイ</t>
    </rPh>
    <rPh sb="11" eb="12">
      <t>ソト</t>
    </rPh>
    <rPh sb="13" eb="16">
      <t>オンドサ</t>
    </rPh>
    <rPh sb="17" eb="18">
      <t>オオ</t>
    </rPh>
    <rPh sb="26" eb="28">
      <t>ケンコウ</t>
    </rPh>
    <rPh sb="29" eb="30">
      <t>ワル</t>
    </rPh>
    <rPh sb="32" eb="33">
      <t>オモ</t>
    </rPh>
    <phoneticPr fontId="1"/>
  </si>
  <si>
    <t>乗り場が高い</t>
    <rPh sb="0" eb="1">
      <t>ノ</t>
    </rPh>
    <rPh sb="2" eb="3">
      <t>バ</t>
    </rPh>
    <rPh sb="4" eb="5">
      <t>タカ</t>
    </rPh>
    <phoneticPr fontId="1"/>
  </si>
  <si>
    <t>電車の回数が少ないJRと近鉄駅を南四日市と四日市の交差して近鉄のいるところに駅を作って欲しい</t>
    <rPh sb="0" eb="2">
      <t>デンシャ</t>
    </rPh>
    <rPh sb="3" eb="5">
      <t>カイスウ</t>
    </rPh>
    <rPh sb="6" eb="7">
      <t>スク</t>
    </rPh>
    <rPh sb="12" eb="14">
      <t>キンテツ</t>
    </rPh>
    <rPh sb="14" eb="15">
      <t>エキ</t>
    </rPh>
    <rPh sb="16" eb="20">
      <t>ミナミヨッカイチ</t>
    </rPh>
    <rPh sb="21" eb="24">
      <t>ヨッカイチ</t>
    </rPh>
    <rPh sb="25" eb="27">
      <t>コウサ</t>
    </rPh>
    <rPh sb="29" eb="31">
      <t>キンテツ</t>
    </rPh>
    <rPh sb="38" eb="39">
      <t>エキ</t>
    </rPh>
    <rPh sb="40" eb="41">
      <t>ツク</t>
    </rPh>
    <rPh sb="43" eb="44">
      <t>ホ</t>
    </rPh>
    <phoneticPr fontId="1"/>
  </si>
  <si>
    <t>新幹線乗るのに名古屋まで出て行かないと乗れない</t>
    <rPh sb="0" eb="3">
      <t>シンカンセン</t>
    </rPh>
    <rPh sb="3" eb="4">
      <t>ノ</t>
    </rPh>
    <rPh sb="7" eb="10">
      <t>ナゴヤ</t>
    </rPh>
    <rPh sb="12" eb="13">
      <t>デ</t>
    </rPh>
    <rPh sb="14" eb="15">
      <t>イ</t>
    </rPh>
    <rPh sb="19" eb="20">
      <t>ノ</t>
    </rPh>
    <phoneticPr fontId="1"/>
  </si>
  <si>
    <t>ホームと電車のすき間が気になる</t>
    <rPh sb="4" eb="6">
      <t>デンシャ</t>
    </rPh>
    <rPh sb="9" eb="10">
      <t>マ</t>
    </rPh>
    <rPh sb="11" eb="12">
      <t>キ</t>
    </rPh>
    <phoneticPr fontId="1"/>
  </si>
  <si>
    <t>一時間に一つは少ない回数を増やして</t>
    <rPh sb="0" eb="3">
      <t>イチジカン</t>
    </rPh>
    <rPh sb="4" eb="5">
      <t>ヒト</t>
    </rPh>
    <rPh sb="7" eb="8">
      <t>スク</t>
    </rPh>
    <rPh sb="10" eb="12">
      <t>カイスウ</t>
    </rPh>
    <rPh sb="13" eb="14">
      <t>フ</t>
    </rPh>
    <phoneticPr fontId="1"/>
  </si>
  <si>
    <t>新幹線は名古屋にいかないと乗れない</t>
    <rPh sb="0" eb="3">
      <t>シンカンセン</t>
    </rPh>
    <rPh sb="4" eb="7">
      <t>ナゴヤ</t>
    </rPh>
    <rPh sb="13" eb="14">
      <t>ノ</t>
    </rPh>
    <phoneticPr fontId="1"/>
  </si>
  <si>
    <t>改札口からホームへ行くのに台がホームが高い</t>
    <rPh sb="0" eb="2">
      <t>カイサツ</t>
    </rPh>
    <rPh sb="2" eb="3">
      <t>グチ</t>
    </rPh>
    <rPh sb="9" eb="10">
      <t>イ</t>
    </rPh>
    <rPh sb="13" eb="14">
      <t>ダイ</t>
    </rPh>
    <rPh sb="19" eb="20">
      <t>タカ</t>
    </rPh>
    <phoneticPr fontId="1"/>
  </si>
  <si>
    <t>ダイヤが乱れた時会社に間に合わない一時間に一つは少ない</t>
    <rPh sb="4" eb="5">
      <t>ミダ</t>
    </rPh>
    <rPh sb="7" eb="8">
      <t>トキ</t>
    </rPh>
    <rPh sb="8" eb="10">
      <t>カイシャ</t>
    </rPh>
    <rPh sb="11" eb="12">
      <t>マ</t>
    </rPh>
    <rPh sb="13" eb="14">
      <t>ア</t>
    </rPh>
    <rPh sb="17" eb="20">
      <t>イチジカン</t>
    </rPh>
    <rPh sb="21" eb="22">
      <t>ヒト</t>
    </rPh>
    <rPh sb="24" eb="25">
      <t>スク</t>
    </rPh>
    <phoneticPr fontId="1"/>
  </si>
  <si>
    <t>関西線にて南四日市と四日市のあいだJR近鉄の駅をつくってほしいこうさしているところ</t>
    <rPh sb="0" eb="3">
      <t>カンサイセン</t>
    </rPh>
    <rPh sb="5" eb="9">
      <t>ミナミヨッカイチ</t>
    </rPh>
    <rPh sb="10" eb="13">
      <t>ヨッカイチ</t>
    </rPh>
    <rPh sb="19" eb="21">
      <t>キンテツ</t>
    </rPh>
    <rPh sb="22" eb="23">
      <t>エキ</t>
    </rPh>
    <phoneticPr fontId="1"/>
  </si>
  <si>
    <t>個人的な意見ですが私は毎週亀山～加茂の電車を利用しています夕方亀山に変える際19:01の電車が伊賀上野までしか行かないこの電車を亀山行きに変更をお願いしたいまた１車両ではなく2車両に増やして欲しい　結構待っている人も多い</t>
    <rPh sb="0" eb="3">
      <t>コジンテキ</t>
    </rPh>
    <rPh sb="4" eb="6">
      <t>イケン</t>
    </rPh>
    <rPh sb="9" eb="10">
      <t>ワタシ</t>
    </rPh>
    <rPh sb="11" eb="13">
      <t>マイシュウ</t>
    </rPh>
    <rPh sb="13" eb="15">
      <t>カメヤマ</t>
    </rPh>
    <rPh sb="16" eb="18">
      <t>カモ</t>
    </rPh>
    <rPh sb="19" eb="21">
      <t>デンシャ</t>
    </rPh>
    <rPh sb="22" eb="24">
      <t>リヨウ</t>
    </rPh>
    <rPh sb="29" eb="31">
      <t>ユウガタ</t>
    </rPh>
    <rPh sb="31" eb="33">
      <t>カメヤマ</t>
    </rPh>
    <rPh sb="34" eb="35">
      <t>カ</t>
    </rPh>
    <rPh sb="37" eb="38">
      <t>サイ</t>
    </rPh>
    <rPh sb="44" eb="46">
      <t>デンシャ</t>
    </rPh>
    <rPh sb="47" eb="51">
      <t>イガウエノ</t>
    </rPh>
    <rPh sb="55" eb="56">
      <t>イ</t>
    </rPh>
    <rPh sb="61" eb="63">
      <t>デンシャ</t>
    </rPh>
    <rPh sb="64" eb="66">
      <t>カメヤマ</t>
    </rPh>
    <rPh sb="66" eb="67">
      <t>イ</t>
    </rPh>
    <rPh sb="69" eb="71">
      <t>ヘンコウ</t>
    </rPh>
    <rPh sb="73" eb="74">
      <t>ネガ</t>
    </rPh>
    <rPh sb="81" eb="83">
      <t>シャリョウ</t>
    </rPh>
    <rPh sb="88" eb="90">
      <t>シャリョウ</t>
    </rPh>
    <rPh sb="91" eb="92">
      <t>フ</t>
    </rPh>
    <rPh sb="95" eb="96">
      <t>ホ</t>
    </rPh>
    <rPh sb="99" eb="101">
      <t>ケッコウ</t>
    </rPh>
    <rPh sb="101" eb="102">
      <t>マ</t>
    </rPh>
    <rPh sb="106" eb="107">
      <t>ヒト</t>
    </rPh>
    <rPh sb="108" eb="109">
      <t>オオ</t>
    </rPh>
    <phoneticPr fontId="1"/>
  </si>
  <si>
    <t xml:space="preserve"> 名古屋に通勤していますが四日市～亀山間のLC化がなさればその都度定期を出して機械にタッチではなく通す必要がある新幹線よりも利用者の立場で会社を運営する精神がかけているのでは</t>
    <rPh sb="1" eb="4">
      <t>ナゴヤ</t>
    </rPh>
    <rPh sb="5" eb="7">
      <t>ツウキン</t>
    </rPh>
    <rPh sb="13" eb="16">
      <t>ヨッカイチ</t>
    </rPh>
    <rPh sb="17" eb="18">
      <t>カメ</t>
    </rPh>
    <rPh sb="18" eb="20">
      <t>ヤマアイ</t>
    </rPh>
    <rPh sb="23" eb="24">
      <t>カ</t>
    </rPh>
    <rPh sb="31" eb="33">
      <t>ツド</t>
    </rPh>
    <rPh sb="33" eb="35">
      <t>テイキ</t>
    </rPh>
    <rPh sb="36" eb="37">
      <t>ダ</t>
    </rPh>
    <rPh sb="39" eb="41">
      <t>キカイ</t>
    </rPh>
    <rPh sb="49" eb="50">
      <t>トオ</t>
    </rPh>
    <rPh sb="51" eb="53">
      <t>ヒツヨウ</t>
    </rPh>
    <rPh sb="56" eb="59">
      <t>シンカンセン</t>
    </rPh>
    <rPh sb="62" eb="65">
      <t>リヨウシャ</t>
    </rPh>
    <rPh sb="66" eb="68">
      <t>タチバ</t>
    </rPh>
    <rPh sb="69" eb="71">
      <t>カイシャ</t>
    </rPh>
    <rPh sb="72" eb="74">
      <t>ウンエイ</t>
    </rPh>
    <rPh sb="76" eb="78">
      <t>セイシン</t>
    </rPh>
    <phoneticPr fontId="1"/>
  </si>
  <si>
    <t>JRと地下鉄でが共同でIC化のサービスが始まった我々は改札口でその他の利用者の流れに乗れない日々の想いを理解しせめて何年度の予定だけでも公表してほしい　駅ビルなんかに投資するよりももっと利用者に目を</t>
    <rPh sb="3" eb="6">
      <t>チカテツ</t>
    </rPh>
    <rPh sb="8" eb="10">
      <t>キョウドウ</t>
    </rPh>
    <rPh sb="13" eb="14">
      <t>カ</t>
    </rPh>
    <rPh sb="20" eb="21">
      <t>ハジ</t>
    </rPh>
    <rPh sb="24" eb="26">
      <t>ワレワレ</t>
    </rPh>
    <rPh sb="27" eb="29">
      <t>カイサツ</t>
    </rPh>
    <rPh sb="29" eb="30">
      <t>グチ</t>
    </rPh>
    <rPh sb="33" eb="34">
      <t>タ</t>
    </rPh>
    <rPh sb="35" eb="38">
      <t>リヨウシャ</t>
    </rPh>
    <rPh sb="39" eb="40">
      <t>ナガ</t>
    </rPh>
    <rPh sb="42" eb="43">
      <t>ノ</t>
    </rPh>
    <rPh sb="46" eb="48">
      <t>ヒビ</t>
    </rPh>
    <rPh sb="49" eb="50">
      <t>オモ</t>
    </rPh>
    <rPh sb="52" eb="54">
      <t>リカイ</t>
    </rPh>
    <rPh sb="58" eb="61">
      <t>ナンネンド</t>
    </rPh>
    <rPh sb="62" eb="64">
      <t>ヨテイ</t>
    </rPh>
    <rPh sb="68" eb="70">
      <t>コウヒョウ</t>
    </rPh>
    <rPh sb="76" eb="77">
      <t>エキ</t>
    </rPh>
    <rPh sb="83" eb="85">
      <t>トウシ</t>
    </rPh>
    <rPh sb="93" eb="96">
      <t>リヨウシャ</t>
    </rPh>
    <rPh sb="97" eb="98">
      <t>メ</t>
    </rPh>
    <phoneticPr fontId="1"/>
  </si>
  <si>
    <t>名古屋駅12番13番はホームは他より狭いため待つ人が少なくても反対側ホームまで延びます通行に転落しそうで非常に危険です特に18:30発の快速みえは入線が遅いので心配です入線時間等を早める対策を望みます</t>
    <rPh sb="0" eb="4">
      <t>ナゴヤエキ</t>
    </rPh>
    <rPh sb="6" eb="7">
      <t>バン</t>
    </rPh>
    <rPh sb="9" eb="10">
      <t>バン</t>
    </rPh>
    <rPh sb="15" eb="16">
      <t>タ</t>
    </rPh>
    <rPh sb="18" eb="19">
      <t>セマ</t>
    </rPh>
    <rPh sb="22" eb="23">
      <t>マ</t>
    </rPh>
    <rPh sb="24" eb="25">
      <t>ヒト</t>
    </rPh>
    <rPh sb="26" eb="27">
      <t>スク</t>
    </rPh>
    <rPh sb="31" eb="33">
      <t>ハンタイ</t>
    </rPh>
    <rPh sb="33" eb="34">
      <t>ガワ</t>
    </rPh>
    <rPh sb="39" eb="40">
      <t>ノ</t>
    </rPh>
    <rPh sb="43" eb="45">
      <t>ツウコウ</t>
    </rPh>
    <rPh sb="46" eb="48">
      <t>テンラク</t>
    </rPh>
    <rPh sb="52" eb="54">
      <t>ヒジョウ</t>
    </rPh>
    <rPh sb="55" eb="57">
      <t>キケン</t>
    </rPh>
    <rPh sb="59" eb="60">
      <t>トク</t>
    </rPh>
    <rPh sb="66" eb="67">
      <t>パツ</t>
    </rPh>
    <rPh sb="68" eb="70">
      <t>カイソク</t>
    </rPh>
    <rPh sb="73" eb="75">
      <t>ニュウセン</t>
    </rPh>
    <rPh sb="76" eb="77">
      <t>オソ</t>
    </rPh>
    <rPh sb="80" eb="82">
      <t>シンパイ</t>
    </rPh>
    <rPh sb="84" eb="86">
      <t>ニュウセン</t>
    </rPh>
    <rPh sb="86" eb="89">
      <t>ジカンナド</t>
    </rPh>
    <rPh sb="90" eb="91">
      <t>ハヤ</t>
    </rPh>
    <rPh sb="93" eb="95">
      <t>タイサク</t>
    </rPh>
    <rPh sb="96" eb="97">
      <t>ノゾ</t>
    </rPh>
    <phoneticPr fontId="1"/>
  </si>
  <si>
    <t>名古屋発の関西線の入線時間を早めてほしい高齢者に寒暑期に長時間待たせるのは気の毒である　関西線は上り特急・快速列車に遅れが発生しやすくダイヤの乱れが多い遅れることを前提にして下り列車に余裕を持ったダイヤにしてはどうか希望は複線です</t>
    <rPh sb="0" eb="3">
      <t>ナゴヤ</t>
    </rPh>
    <rPh sb="3" eb="4">
      <t>ハツ</t>
    </rPh>
    <rPh sb="5" eb="8">
      <t>カンサイセン</t>
    </rPh>
    <rPh sb="9" eb="11">
      <t>ニュウセン</t>
    </rPh>
    <rPh sb="11" eb="13">
      <t>ジカン</t>
    </rPh>
    <rPh sb="14" eb="15">
      <t>ハヤ</t>
    </rPh>
    <rPh sb="20" eb="23">
      <t>コウレイシャ</t>
    </rPh>
    <phoneticPr fontId="1"/>
  </si>
  <si>
    <t>車掌は携帯電話についてお願いを放送しています優先席で通話やメール使用を見ても注意しません任意であっても強制ではないのなら放送を止めて下さい私は通話には迷惑します厳しく注意を望みます</t>
    <rPh sb="0" eb="2">
      <t>シャショウ</t>
    </rPh>
    <rPh sb="3" eb="5">
      <t>ケイタイ</t>
    </rPh>
    <rPh sb="5" eb="7">
      <t>デンワ</t>
    </rPh>
    <rPh sb="12" eb="13">
      <t>ネガ</t>
    </rPh>
    <rPh sb="15" eb="17">
      <t>ホウソウ</t>
    </rPh>
    <rPh sb="22" eb="25">
      <t>ユウセンセキ</t>
    </rPh>
    <rPh sb="26" eb="28">
      <t>ツウワ</t>
    </rPh>
    <rPh sb="32" eb="34">
      <t>シヨウ</t>
    </rPh>
    <rPh sb="35" eb="36">
      <t>ミ</t>
    </rPh>
    <rPh sb="38" eb="40">
      <t>チュウイ</t>
    </rPh>
    <rPh sb="44" eb="46">
      <t>ニンイ</t>
    </rPh>
    <rPh sb="51" eb="53">
      <t>キョウセイ</t>
    </rPh>
    <rPh sb="60" eb="62">
      <t>ホウソウ</t>
    </rPh>
    <rPh sb="63" eb="64">
      <t>ヤ</t>
    </rPh>
    <rPh sb="66" eb="67">
      <t>クダ</t>
    </rPh>
    <rPh sb="69" eb="70">
      <t>ワタシ</t>
    </rPh>
    <rPh sb="71" eb="73">
      <t>ツウワ</t>
    </rPh>
    <rPh sb="75" eb="77">
      <t>メイワク</t>
    </rPh>
    <rPh sb="80" eb="81">
      <t>キビ</t>
    </rPh>
    <rPh sb="83" eb="85">
      <t>チュウイ</t>
    </rPh>
    <rPh sb="86" eb="87">
      <t>ノゾ</t>
    </rPh>
    <phoneticPr fontId="1"/>
  </si>
  <si>
    <t>節電の声が大きいのにJRは冷房が強すぎる意見を言っても何も改善されない車内と外の温度差が大きすぎるのは健康に悪いと思います</t>
    <rPh sb="0" eb="2">
      <t>セツデン</t>
    </rPh>
    <rPh sb="3" eb="4">
      <t>コエ</t>
    </rPh>
    <rPh sb="5" eb="6">
      <t>オオ</t>
    </rPh>
    <rPh sb="13" eb="15">
      <t>レイボウ</t>
    </rPh>
    <rPh sb="16" eb="17">
      <t>ツヨ</t>
    </rPh>
    <rPh sb="20" eb="22">
      <t>イケン</t>
    </rPh>
    <rPh sb="23" eb="24">
      <t>イ</t>
    </rPh>
    <rPh sb="27" eb="28">
      <t>ナニ</t>
    </rPh>
    <rPh sb="29" eb="31">
      <t>カイゼン</t>
    </rPh>
    <rPh sb="35" eb="37">
      <t>シャナイ</t>
    </rPh>
    <rPh sb="38" eb="39">
      <t>ソト</t>
    </rPh>
    <rPh sb="40" eb="43">
      <t>オンドサ</t>
    </rPh>
    <rPh sb="44" eb="45">
      <t>オオ</t>
    </rPh>
    <rPh sb="51" eb="53">
      <t>ケンコウ</t>
    </rPh>
    <rPh sb="54" eb="55">
      <t>ワル</t>
    </rPh>
    <rPh sb="57" eb="58">
      <t>オモ</t>
    </rPh>
    <phoneticPr fontId="1"/>
  </si>
  <si>
    <t>紀勢線の終電を津から亀山の区間だけでももっと遅い時間まで運行してほしい</t>
    <rPh sb="0" eb="3">
      <t>キセイセン</t>
    </rPh>
    <rPh sb="4" eb="6">
      <t>シュウデン</t>
    </rPh>
    <rPh sb="7" eb="8">
      <t>ツ</t>
    </rPh>
    <rPh sb="10" eb="12">
      <t>カメヤマ</t>
    </rPh>
    <rPh sb="13" eb="15">
      <t>クカン</t>
    </rPh>
    <rPh sb="22" eb="23">
      <t>オソ</t>
    </rPh>
    <rPh sb="24" eb="26">
      <t>ジカン</t>
    </rPh>
    <rPh sb="28" eb="30">
      <t>ウンコウ</t>
    </rPh>
    <phoneticPr fontId="1"/>
  </si>
  <si>
    <t>私鉄や都心で一部実施しているホームドアの設置やホームへの駅員配置を望む　郊外の駅にはホームに駅員がいない駅が多い</t>
    <rPh sb="0" eb="2">
      <t>シテツ</t>
    </rPh>
    <rPh sb="3" eb="5">
      <t>トシン</t>
    </rPh>
    <rPh sb="6" eb="8">
      <t>イチブ</t>
    </rPh>
    <rPh sb="8" eb="10">
      <t>ジッシ</t>
    </rPh>
    <rPh sb="20" eb="22">
      <t>セッチ</t>
    </rPh>
    <rPh sb="28" eb="30">
      <t>エキイン</t>
    </rPh>
    <rPh sb="30" eb="32">
      <t>ハイチ</t>
    </rPh>
    <rPh sb="33" eb="34">
      <t>ノゾ</t>
    </rPh>
    <rPh sb="36" eb="38">
      <t>コウガイ</t>
    </rPh>
    <rPh sb="39" eb="40">
      <t>エキ</t>
    </rPh>
    <rPh sb="46" eb="48">
      <t>エキイン</t>
    </rPh>
    <rPh sb="52" eb="53">
      <t>エキ</t>
    </rPh>
    <rPh sb="54" eb="55">
      <t>オオ</t>
    </rPh>
    <phoneticPr fontId="1"/>
  </si>
  <si>
    <t>平日関西線を通勤で利用していますが夕方の名古屋発の列車の混雑がひどい名古屋ー桑名間だけでも列車の増結をしてほしい　ほぼ毎日列車が遅れるので早期ダイヤ見直しを考えて欲しい</t>
    <rPh sb="0" eb="2">
      <t>ヘイジツ</t>
    </rPh>
    <rPh sb="2" eb="5">
      <t>カンサイセン</t>
    </rPh>
    <rPh sb="6" eb="8">
      <t>ツウキン</t>
    </rPh>
    <rPh sb="9" eb="11">
      <t>リヨウ</t>
    </rPh>
    <rPh sb="17" eb="19">
      <t>ユウガタ</t>
    </rPh>
    <rPh sb="20" eb="23">
      <t>ナゴヤ</t>
    </rPh>
    <rPh sb="23" eb="24">
      <t>ハツ</t>
    </rPh>
    <rPh sb="25" eb="27">
      <t>レッシャ</t>
    </rPh>
    <rPh sb="28" eb="30">
      <t>コンザツ</t>
    </rPh>
    <rPh sb="34" eb="37">
      <t>ナゴヤ</t>
    </rPh>
    <rPh sb="38" eb="40">
      <t>クワナ</t>
    </rPh>
    <rPh sb="40" eb="41">
      <t>カン</t>
    </rPh>
    <rPh sb="45" eb="47">
      <t>レッシャ</t>
    </rPh>
    <rPh sb="48" eb="50">
      <t>ゾウケツ</t>
    </rPh>
    <rPh sb="59" eb="61">
      <t>マイニチ</t>
    </rPh>
    <rPh sb="61" eb="63">
      <t>レッシャ</t>
    </rPh>
    <rPh sb="64" eb="65">
      <t>オク</t>
    </rPh>
    <rPh sb="69" eb="71">
      <t>ソウキ</t>
    </rPh>
    <rPh sb="74" eb="76">
      <t>ミナオ</t>
    </rPh>
    <rPh sb="78" eb="79">
      <t>カンガ</t>
    </rPh>
    <rPh sb="81" eb="82">
      <t>ホ</t>
    </rPh>
    <phoneticPr fontId="1"/>
  </si>
  <si>
    <t>日中も一時間に2往復程度の運行本数を確保して欲しい</t>
    <rPh sb="0" eb="2">
      <t>ニッチュウ</t>
    </rPh>
    <rPh sb="3" eb="6">
      <t>イチジカン</t>
    </rPh>
    <rPh sb="8" eb="10">
      <t>オウフク</t>
    </rPh>
    <rPh sb="10" eb="12">
      <t>テイド</t>
    </rPh>
    <rPh sb="13" eb="15">
      <t>ウンコウ</t>
    </rPh>
    <rPh sb="15" eb="17">
      <t>ホンスウ</t>
    </rPh>
    <rPh sb="18" eb="20">
      <t>カクホ</t>
    </rPh>
    <rPh sb="22" eb="23">
      <t>ホ</t>
    </rPh>
    <phoneticPr fontId="1"/>
  </si>
  <si>
    <t>単線のせいか到着時間が遅れることが多く不便</t>
    <rPh sb="0" eb="2">
      <t>タンセン</t>
    </rPh>
    <rPh sb="6" eb="8">
      <t>トウチャク</t>
    </rPh>
    <rPh sb="8" eb="10">
      <t>ジカン</t>
    </rPh>
    <rPh sb="11" eb="12">
      <t>オク</t>
    </rPh>
    <rPh sb="17" eb="18">
      <t>オオ</t>
    </rPh>
    <rPh sb="19" eb="21">
      <t>フベン</t>
    </rPh>
    <phoneticPr fontId="1"/>
  </si>
  <si>
    <t>新幹線風の清掃技術はすばらしいと思うが、在来線がなっていない。車庫から入線した電車のあちこちにもゴミがたくさんある。途中、車掌もまったく見て見ぬふり。若い車掌ほど拾わない。車内アナウンスで車内美化、ゴミの持ち帰りを運賃払っている客に要望する前に、あなたたちが、襟を正しなさい。</t>
    <rPh sb="0" eb="3">
      <t>シンカンセン</t>
    </rPh>
    <rPh sb="3" eb="4">
      <t>フウ</t>
    </rPh>
    <rPh sb="5" eb="7">
      <t>セイソウ</t>
    </rPh>
    <rPh sb="7" eb="9">
      <t>ギジュツ</t>
    </rPh>
    <rPh sb="16" eb="17">
      <t>オモ</t>
    </rPh>
    <rPh sb="20" eb="23">
      <t>ザイライセン</t>
    </rPh>
    <rPh sb="31" eb="33">
      <t>シャコ</t>
    </rPh>
    <rPh sb="35" eb="37">
      <t>ニュウセン</t>
    </rPh>
    <rPh sb="39" eb="41">
      <t>デンシャ</t>
    </rPh>
    <rPh sb="58" eb="60">
      <t>トチュウ</t>
    </rPh>
    <rPh sb="61" eb="63">
      <t>シャショウ</t>
    </rPh>
    <rPh sb="68" eb="69">
      <t>ミ</t>
    </rPh>
    <rPh sb="70" eb="71">
      <t>ミ</t>
    </rPh>
    <rPh sb="75" eb="76">
      <t>ワカ</t>
    </rPh>
    <rPh sb="77" eb="79">
      <t>シャショウ</t>
    </rPh>
    <rPh sb="81" eb="82">
      <t>ヒロ</t>
    </rPh>
    <rPh sb="86" eb="88">
      <t>シャナイ</t>
    </rPh>
    <rPh sb="94" eb="96">
      <t>シャナイ</t>
    </rPh>
    <rPh sb="96" eb="98">
      <t>ビカ</t>
    </rPh>
    <rPh sb="102" eb="103">
      <t>モ</t>
    </rPh>
    <rPh sb="104" eb="105">
      <t>カエ</t>
    </rPh>
    <rPh sb="107" eb="109">
      <t>ウンチン</t>
    </rPh>
    <rPh sb="109" eb="110">
      <t>ハラ</t>
    </rPh>
    <rPh sb="114" eb="115">
      <t>キャク</t>
    </rPh>
    <rPh sb="116" eb="118">
      <t>ヨウボウ</t>
    </rPh>
    <rPh sb="120" eb="121">
      <t>マエ</t>
    </rPh>
    <rPh sb="130" eb="131">
      <t>エリ</t>
    </rPh>
    <rPh sb="132" eb="133">
      <t>タダ</t>
    </rPh>
    <phoneticPr fontId="1"/>
  </si>
  <si>
    <t>やはり監視体制の強化、駅員の増員が必要です。</t>
    <rPh sb="3" eb="5">
      <t>カンシ</t>
    </rPh>
    <rPh sb="5" eb="7">
      <t>タイセイ</t>
    </rPh>
    <rPh sb="8" eb="10">
      <t>キョウカ</t>
    </rPh>
    <rPh sb="11" eb="13">
      <t>エキイン</t>
    </rPh>
    <rPh sb="14" eb="16">
      <t>ゾウイン</t>
    </rPh>
    <rPh sb="17" eb="19">
      <t>ヒツヨウ</t>
    </rPh>
    <phoneticPr fontId="1"/>
  </si>
  <si>
    <t>ワンマンカーはどうかと思う。最低2人は必要。昔はバスにも車掌さんが乗っていました。</t>
    <rPh sb="11" eb="12">
      <t>オモ</t>
    </rPh>
    <rPh sb="14" eb="16">
      <t>サイテイ</t>
    </rPh>
    <rPh sb="17" eb="18">
      <t>ニン</t>
    </rPh>
    <rPh sb="19" eb="21">
      <t>ヒツヨウ</t>
    </rPh>
    <rPh sb="22" eb="23">
      <t>ムカシ</t>
    </rPh>
    <rPh sb="28" eb="30">
      <t>シャショウ</t>
    </rPh>
    <rPh sb="33" eb="34">
      <t>ノ</t>
    </rPh>
    <phoneticPr fontId="1"/>
  </si>
  <si>
    <t>私は、ＪＲのローカル的なところが大好き。年をとると余計そう思います。</t>
    <rPh sb="0" eb="1">
      <t>ワタシ</t>
    </rPh>
    <rPh sb="10" eb="11">
      <t>テキ</t>
    </rPh>
    <rPh sb="16" eb="18">
      <t>ダイス</t>
    </rPh>
    <rPh sb="20" eb="21">
      <t>トシ</t>
    </rPh>
    <rPh sb="25" eb="27">
      <t>ヨケイ</t>
    </rPh>
    <rPh sb="29" eb="30">
      <t>オモ</t>
    </rPh>
    <phoneticPr fontId="1"/>
  </si>
  <si>
    <t>あまりにも今の社会が車中心になっています。これは賛成できません。</t>
    <rPh sb="5" eb="6">
      <t>イマ</t>
    </rPh>
    <rPh sb="7" eb="9">
      <t>シャカイ</t>
    </rPh>
    <rPh sb="10" eb="11">
      <t>クルマ</t>
    </rPh>
    <rPh sb="11" eb="13">
      <t>チュウシン</t>
    </rPh>
    <rPh sb="24" eb="26">
      <t>サンセイ</t>
    </rPh>
    <phoneticPr fontId="1"/>
  </si>
  <si>
    <t>全ての駅に柵を設けてほしい。ヒヤッとする場面がありました。酔った人、目の不自由な人に欠かせません。</t>
    <rPh sb="0" eb="1">
      <t>スベ</t>
    </rPh>
    <rPh sb="3" eb="4">
      <t>エキ</t>
    </rPh>
    <rPh sb="5" eb="6">
      <t>サク</t>
    </rPh>
    <rPh sb="7" eb="8">
      <t>モウ</t>
    </rPh>
    <rPh sb="20" eb="22">
      <t>バメン</t>
    </rPh>
    <rPh sb="29" eb="30">
      <t>ヨ</t>
    </rPh>
    <rPh sb="32" eb="33">
      <t>ヒト</t>
    </rPh>
    <rPh sb="34" eb="35">
      <t>メ</t>
    </rPh>
    <rPh sb="36" eb="39">
      <t>フジユウ</t>
    </rPh>
    <rPh sb="40" eb="41">
      <t>ヒト</t>
    </rPh>
    <rPh sb="42" eb="43">
      <t>カ</t>
    </rPh>
    <phoneticPr fontId="1"/>
  </si>
  <si>
    <t>津駅の構内にはベンチが1つもない。狭いせいもあるけど高齢化社会なのに不親切だと思う。店舗を減らしても休む場所を。</t>
    <rPh sb="0" eb="1">
      <t>ツ</t>
    </rPh>
    <rPh sb="1" eb="2">
      <t>エキ</t>
    </rPh>
    <rPh sb="3" eb="5">
      <t>コウナイ</t>
    </rPh>
    <rPh sb="17" eb="18">
      <t>セマ</t>
    </rPh>
    <rPh sb="26" eb="29">
      <t>コウレイカ</t>
    </rPh>
    <rPh sb="29" eb="31">
      <t>シャカイ</t>
    </rPh>
    <rPh sb="34" eb="37">
      <t>フシンセツ</t>
    </rPh>
    <rPh sb="39" eb="40">
      <t>オモ</t>
    </rPh>
    <rPh sb="42" eb="44">
      <t>テンポ</t>
    </rPh>
    <rPh sb="45" eb="46">
      <t>ヘ</t>
    </rPh>
    <rPh sb="50" eb="51">
      <t>ヤス</t>
    </rPh>
    <rPh sb="52" eb="54">
      <t>バショ</t>
    </rPh>
    <phoneticPr fontId="1"/>
  </si>
  <si>
    <t>なぜ今以上速く行き来しなければならないのか。リニア新幹線の必要性に大いなる疑問を持っています。</t>
    <rPh sb="2" eb="5">
      <t>イマイジョウ</t>
    </rPh>
    <rPh sb="5" eb="6">
      <t>ハヤ</t>
    </rPh>
    <rPh sb="7" eb="10">
      <t>イキキ</t>
    </rPh>
    <rPh sb="25" eb="28">
      <t>シンカンセン</t>
    </rPh>
    <rPh sb="29" eb="32">
      <t>ヒツヨウセイ</t>
    </rPh>
    <rPh sb="33" eb="34">
      <t>オオ</t>
    </rPh>
    <rPh sb="37" eb="39">
      <t>ギモン</t>
    </rPh>
    <rPh sb="40" eb="41">
      <t>モ</t>
    </rPh>
    <phoneticPr fontId="1"/>
  </si>
  <si>
    <t>ホームに落とされるのではと不安になることがあります。防止柵をできるだけ多く設置して下さい。</t>
    <rPh sb="4" eb="5">
      <t>オ</t>
    </rPh>
    <rPh sb="13" eb="15">
      <t>フアン</t>
    </rPh>
    <rPh sb="26" eb="28">
      <t>ボウシ</t>
    </rPh>
    <rPh sb="28" eb="29">
      <t>サク</t>
    </rPh>
    <rPh sb="35" eb="36">
      <t>オオ</t>
    </rPh>
    <rPh sb="37" eb="39">
      <t>セッチ</t>
    </rPh>
    <rPh sb="41" eb="42">
      <t>クダ</t>
    </rPh>
    <phoneticPr fontId="1"/>
  </si>
  <si>
    <t>快速みえの周遊券（4枚）はとても重宝しています。津発9時ころの列車を走らせてください。高い近鉄特急に乗らないと名古屋に10時ころ着きません。改善お願いします。</t>
    <rPh sb="0" eb="2">
      <t>カイソク</t>
    </rPh>
    <rPh sb="5" eb="7">
      <t>シュウユウ</t>
    </rPh>
    <rPh sb="7" eb="8">
      <t>ケン</t>
    </rPh>
    <rPh sb="10" eb="11">
      <t>マイ</t>
    </rPh>
    <rPh sb="16" eb="18">
      <t>チョウホウ</t>
    </rPh>
    <rPh sb="24" eb="25">
      <t>ツ</t>
    </rPh>
    <rPh sb="25" eb="26">
      <t>ハツ</t>
    </rPh>
    <rPh sb="27" eb="28">
      <t>ジ</t>
    </rPh>
    <rPh sb="31" eb="33">
      <t>レッシャ</t>
    </rPh>
    <rPh sb="34" eb="35">
      <t>ハシ</t>
    </rPh>
    <rPh sb="43" eb="44">
      <t>タカ</t>
    </rPh>
    <rPh sb="45" eb="47">
      <t>キンテツ</t>
    </rPh>
    <rPh sb="47" eb="49">
      <t>トッキュウ</t>
    </rPh>
    <rPh sb="50" eb="51">
      <t>ノ</t>
    </rPh>
    <rPh sb="55" eb="58">
      <t>ナゴヤ</t>
    </rPh>
    <rPh sb="61" eb="62">
      <t>ジ</t>
    </rPh>
    <rPh sb="64" eb="65">
      <t>ツ</t>
    </rPh>
    <rPh sb="70" eb="72">
      <t>カイゼン</t>
    </rPh>
    <rPh sb="73" eb="74">
      <t>ネガ</t>
    </rPh>
    <phoneticPr fontId="1"/>
  </si>
  <si>
    <t>リニア新幹線は必要ありません。生活密着の路線の確保をお願いします。新幹線「ひかり」の増発を。ジパング倶楽部に入っていますが不便です。高齢者の外出を活発にさせるためにもよろしく。</t>
    <rPh sb="3" eb="6">
      <t>シンカンセン</t>
    </rPh>
    <rPh sb="7" eb="9">
      <t>ヒツヨウ</t>
    </rPh>
    <rPh sb="15" eb="17">
      <t>セイカツ</t>
    </rPh>
    <rPh sb="17" eb="19">
      <t>ミッチャク</t>
    </rPh>
    <rPh sb="20" eb="22">
      <t>ロセン</t>
    </rPh>
    <rPh sb="23" eb="25">
      <t>カクホ</t>
    </rPh>
    <rPh sb="27" eb="28">
      <t>ネガ</t>
    </rPh>
    <rPh sb="33" eb="36">
      <t>シンカンセン</t>
    </rPh>
    <rPh sb="42" eb="44">
      <t>ゾウハツ</t>
    </rPh>
    <rPh sb="50" eb="53">
      <t>クラブ</t>
    </rPh>
    <rPh sb="54" eb="55">
      <t>ハイ</t>
    </rPh>
    <rPh sb="61" eb="63">
      <t>フベン</t>
    </rPh>
    <rPh sb="66" eb="69">
      <t>コウレイシャ</t>
    </rPh>
    <rPh sb="70" eb="72">
      <t>ガイシュツ</t>
    </rPh>
    <rPh sb="73" eb="75">
      <t>カッパツ</t>
    </rPh>
    <phoneticPr fontId="1"/>
  </si>
  <si>
    <t>安全柵はない誘導する駅員もいないでは視覚障害者は不安だらけ一般利用者の善意に支えられているようでは・・・そんな人ばかりいません今の社会では</t>
    <rPh sb="0" eb="2">
      <t>アンゼン</t>
    </rPh>
    <rPh sb="2" eb="3">
      <t>サク</t>
    </rPh>
    <rPh sb="6" eb="8">
      <t>ユウドウ</t>
    </rPh>
    <rPh sb="10" eb="12">
      <t>エキイン</t>
    </rPh>
    <rPh sb="18" eb="20">
      <t>シカク</t>
    </rPh>
    <rPh sb="20" eb="22">
      <t>ショウガイ</t>
    </rPh>
    <rPh sb="22" eb="23">
      <t>シャ</t>
    </rPh>
    <rPh sb="24" eb="26">
      <t>フアン</t>
    </rPh>
    <rPh sb="29" eb="31">
      <t>イッパン</t>
    </rPh>
    <rPh sb="31" eb="34">
      <t>リヨウシャ</t>
    </rPh>
    <rPh sb="35" eb="37">
      <t>ゼンイ</t>
    </rPh>
    <rPh sb="38" eb="39">
      <t>ササ</t>
    </rPh>
    <rPh sb="55" eb="56">
      <t>ヒト</t>
    </rPh>
    <rPh sb="63" eb="64">
      <t>イマ</t>
    </rPh>
    <rPh sb="65" eb="67">
      <t>シャカイ</t>
    </rPh>
    <phoneticPr fontId="1"/>
  </si>
  <si>
    <t>高齢者も元気な間は美術館など出て歩きたい思いはたくさんありますリニア新幹線の建設で利益を得ようということですねでも高齢者割引など安価・安全であっても安心できる出来る外出を楽しみめるのです</t>
    <rPh sb="0" eb="3">
      <t>コウレイシャ</t>
    </rPh>
    <rPh sb="4" eb="6">
      <t>ゲンキ</t>
    </rPh>
    <rPh sb="7" eb="8">
      <t>アイダ</t>
    </rPh>
    <rPh sb="9" eb="12">
      <t>ビジュツカン</t>
    </rPh>
    <rPh sb="14" eb="15">
      <t>デ</t>
    </rPh>
    <rPh sb="16" eb="17">
      <t>アル</t>
    </rPh>
    <rPh sb="20" eb="21">
      <t>オモ</t>
    </rPh>
    <rPh sb="34" eb="37">
      <t>シンカンセン</t>
    </rPh>
    <rPh sb="38" eb="40">
      <t>ケンセツ</t>
    </rPh>
    <rPh sb="41" eb="43">
      <t>リエキ</t>
    </rPh>
    <rPh sb="44" eb="45">
      <t>エ</t>
    </rPh>
    <rPh sb="57" eb="60">
      <t>コウレイシャ</t>
    </rPh>
    <rPh sb="60" eb="62">
      <t>ワリビキ</t>
    </rPh>
    <rPh sb="64" eb="66">
      <t>アンカ</t>
    </rPh>
    <rPh sb="67" eb="69">
      <t>アンゼン</t>
    </rPh>
    <rPh sb="74" eb="76">
      <t>アンシン</t>
    </rPh>
    <rPh sb="79" eb="81">
      <t>デキ</t>
    </rPh>
    <rPh sb="82" eb="84">
      <t>ガイシュツ</t>
    </rPh>
    <rPh sb="85" eb="86">
      <t>タノ</t>
    </rPh>
    <phoneticPr fontId="1"/>
  </si>
  <si>
    <t>時々名古屋へ出ますJRをしたくとも本数が少ないので運賃が高くとも本数の多い近鉄を遣うことになり利用回数が多いと財布の負担も増します増便すれば利用者もふえると思うのですが</t>
    <rPh sb="0" eb="2">
      <t>トキドキ</t>
    </rPh>
    <rPh sb="2" eb="5">
      <t>ナゴヤ</t>
    </rPh>
    <rPh sb="6" eb="7">
      <t>デ</t>
    </rPh>
    <rPh sb="17" eb="19">
      <t>ホンスウ</t>
    </rPh>
    <rPh sb="20" eb="21">
      <t>スク</t>
    </rPh>
    <rPh sb="25" eb="27">
      <t>ウンチン</t>
    </rPh>
    <rPh sb="28" eb="29">
      <t>タカ</t>
    </rPh>
    <rPh sb="32" eb="34">
      <t>ホンスウ</t>
    </rPh>
    <rPh sb="35" eb="36">
      <t>オオ</t>
    </rPh>
    <rPh sb="37" eb="39">
      <t>キンテツ</t>
    </rPh>
    <rPh sb="40" eb="41">
      <t>ツカ</t>
    </rPh>
    <rPh sb="47" eb="49">
      <t>リヨウ</t>
    </rPh>
    <rPh sb="49" eb="51">
      <t>カイスウ</t>
    </rPh>
    <rPh sb="52" eb="53">
      <t>オオ</t>
    </rPh>
    <rPh sb="55" eb="57">
      <t>サイフ</t>
    </rPh>
    <rPh sb="58" eb="60">
      <t>フタン</t>
    </rPh>
    <rPh sb="61" eb="62">
      <t>マ</t>
    </rPh>
    <rPh sb="65" eb="67">
      <t>ゾウビン</t>
    </rPh>
    <rPh sb="70" eb="73">
      <t>リヨウシャ</t>
    </rPh>
    <rPh sb="78" eb="79">
      <t>オモ</t>
    </rPh>
    <phoneticPr fontId="1"/>
  </si>
  <si>
    <t>津市大谷踏切の待ち時間が長すぎる高架にすることで交通渋滞を引き起こさないようにすぺき</t>
    <rPh sb="0" eb="6">
      <t>ツシオオタニフミキリ</t>
    </rPh>
    <rPh sb="7" eb="8">
      <t>マ</t>
    </rPh>
    <rPh sb="9" eb="11">
      <t>ジカン</t>
    </rPh>
    <rPh sb="12" eb="13">
      <t>ナガ</t>
    </rPh>
    <rPh sb="16" eb="18">
      <t>コウカ</t>
    </rPh>
    <rPh sb="24" eb="26">
      <t>コウツウ</t>
    </rPh>
    <rPh sb="26" eb="28">
      <t>ジュウタイ</t>
    </rPh>
    <rPh sb="29" eb="30">
      <t>ヒ</t>
    </rPh>
    <rPh sb="31" eb="32">
      <t>オ</t>
    </rPh>
    <phoneticPr fontId="1"/>
  </si>
  <si>
    <t>快速みえの便数もっと増やして欲しい</t>
    <rPh sb="0" eb="2">
      <t>カイソク</t>
    </rPh>
    <rPh sb="5" eb="7">
      <t>ビンスウ</t>
    </rPh>
    <rPh sb="10" eb="11">
      <t>フ</t>
    </rPh>
    <rPh sb="14" eb="15">
      <t>ホ</t>
    </rPh>
    <phoneticPr fontId="1"/>
  </si>
  <si>
    <t>乗降客とあわせてホームの中を広げることでよいのではないかやたら防護施設に金をかけるより空間余裕があれば事故は防げる駅員の数が少ないことも問題乗客も注意義務がある</t>
    <rPh sb="0" eb="3">
      <t>ジョウコウキャク</t>
    </rPh>
    <rPh sb="12" eb="13">
      <t>ナカ</t>
    </rPh>
    <rPh sb="14" eb="15">
      <t>ヒロ</t>
    </rPh>
    <rPh sb="31" eb="33">
      <t>ボウゴ</t>
    </rPh>
    <rPh sb="33" eb="35">
      <t>シセツ</t>
    </rPh>
    <rPh sb="36" eb="37">
      <t>カネ</t>
    </rPh>
    <rPh sb="43" eb="45">
      <t>クウカン</t>
    </rPh>
    <rPh sb="45" eb="47">
      <t>ヨユウ</t>
    </rPh>
    <rPh sb="51" eb="53">
      <t>ジコ</t>
    </rPh>
    <rPh sb="54" eb="55">
      <t>フセ</t>
    </rPh>
    <rPh sb="57" eb="59">
      <t>エキイン</t>
    </rPh>
    <rPh sb="60" eb="61">
      <t>カズ</t>
    </rPh>
    <rPh sb="62" eb="63">
      <t>スク</t>
    </rPh>
    <rPh sb="68" eb="70">
      <t>モンダイ</t>
    </rPh>
    <rPh sb="70" eb="72">
      <t>ジョウキャク</t>
    </rPh>
    <rPh sb="73" eb="75">
      <t>チュウイ</t>
    </rPh>
    <rPh sb="75" eb="77">
      <t>ギム</t>
    </rPh>
    <phoneticPr fontId="1"/>
  </si>
  <si>
    <t>JR紀勢線などローカル線の利用者の大半が通学生であるこのタイムにただの一両しか使用しないのは利用者を余計少なくする結果になる単線とはいえダイヤの見直しさせないと公共交通機関としての信頼に耐えない</t>
    <rPh sb="2" eb="5">
      <t>キセイセン</t>
    </rPh>
    <rPh sb="11" eb="12">
      <t>セン</t>
    </rPh>
    <rPh sb="13" eb="16">
      <t>リヨウシャ</t>
    </rPh>
    <rPh sb="17" eb="19">
      <t>タイハン</t>
    </rPh>
    <rPh sb="20" eb="23">
      <t>ツウガクセイ</t>
    </rPh>
    <rPh sb="35" eb="37">
      <t>イチリョウ</t>
    </rPh>
    <rPh sb="39" eb="41">
      <t>シヨウ</t>
    </rPh>
    <rPh sb="46" eb="49">
      <t>リヨウシャ</t>
    </rPh>
    <rPh sb="50" eb="52">
      <t>ヨケイ</t>
    </rPh>
    <rPh sb="52" eb="53">
      <t>スク</t>
    </rPh>
    <rPh sb="57" eb="59">
      <t>ケッカ</t>
    </rPh>
    <rPh sb="62" eb="64">
      <t>タンセン</t>
    </rPh>
    <rPh sb="72" eb="74">
      <t>ミナオ</t>
    </rPh>
    <rPh sb="80" eb="82">
      <t>コウキョウ</t>
    </rPh>
    <rPh sb="82" eb="84">
      <t>コウツウ</t>
    </rPh>
    <rPh sb="84" eb="86">
      <t>キカン</t>
    </rPh>
    <rPh sb="90" eb="92">
      <t>シンライ</t>
    </rPh>
    <rPh sb="93" eb="94">
      <t>タ</t>
    </rPh>
    <phoneticPr fontId="1"/>
  </si>
  <si>
    <t>JR東海の運賃に対するサービス企画は他のJRグループに比べて少ない老人が利用しやすいようサービス改善を　鉄道を利用するダイヤ上のイベントを多くして利用列車数をおおくすることが大切で近鉄と競争する快速みえのような運営を期待したい</t>
    <rPh sb="2" eb="4">
      <t>トウカイ</t>
    </rPh>
    <rPh sb="5" eb="7">
      <t>ウンチン</t>
    </rPh>
    <rPh sb="8" eb="9">
      <t>タイ</t>
    </rPh>
    <rPh sb="15" eb="17">
      <t>キカク</t>
    </rPh>
    <rPh sb="18" eb="19">
      <t>タ</t>
    </rPh>
    <rPh sb="27" eb="28">
      <t>クラ</t>
    </rPh>
    <rPh sb="30" eb="31">
      <t>スク</t>
    </rPh>
    <rPh sb="33" eb="35">
      <t>ロウジン</t>
    </rPh>
    <rPh sb="36" eb="38">
      <t>リヨウ</t>
    </rPh>
    <rPh sb="48" eb="50">
      <t>カイゼン</t>
    </rPh>
    <rPh sb="52" eb="54">
      <t>テツドウ</t>
    </rPh>
    <rPh sb="55" eb="57">
      <t>リヨウ</t>
    </rPh>
    <rPh sb="62" eb="63">
      <t>ウエ</t>
    </rPh>
    <rPh sb="69" eb="70">
      <t>オオ</t>
    </rPh>
    <rPh sb="73" eb="75">
      <t>リヨウ</t>
    </rPh>
    <rPh sb="75" eb="77">
      <t>レッシャ</t>
    </rPh>
    <rPh sb="77" eb="78">
      <t>カズ</t>
    </rPh>
    <rPh sb="87" eb="89">
      <t>タイセツ</t>
    </rPh>
    <rPh sb="90" eb="92">
      <t>キンテツ</t>
    </rPh>
    <rPh sb="93" eb="95">
      <t>キョウソウ</t>
    </rPh>
    <rPh sb="97" eb="99">
      <t>カイソク</t>
    </rPh>
    <rPh sb="105" eb="107">
      <t>ウンエイ</t>
    </rPh>
    <rPh sb="108" eb="110">
      <t>キタイ</t>
    </rPh>
    <phoneticPr fontId="1"/>
  </si>
  <si>
    <t>81</t>
  </si>
  <si>
    <t>小さな乗車人員の少ない駅には防止柵はなくてもよいと思う　大きな駅で並ぶ人のある場合は必要であると思います</t>
    <rPh sb="0" eb="1">
      <t>チイ</t>
    </rPh>
    <rPh sb="3" eb="5">
      <t>ジョウシャ</t>
    </rPh>
    <rPh sb="5" eb="7">
      <t>ジンイン</t>
    </rPh>
    <rPh sb="8" eb="9">
      <t>スク</t>
    </rPh>
    <rPh sb="11" eb="12">
      <t>エキ</t>
    </rPh>
    <rPh sb="14" eb="16">
      <t>ボウシ</t>
    </rPh>
    <rPh sb="16" eb="17">
      <t>サク</t>
    </rPh>
    <rPh sb="25" eb="26">
      <t>オモ</t>
    </rPh>
    <rPh sb="28" eb="29">
      <t>オオ</t>
    </rPh>
    <rPh sb="31" eb="32">
      <t>エキ</t>
    </rPh>
    <rPh sb="33" eb="34">
      <t>ナラ</t>
    </rPh>
    <rPh sb="35" eb="36">
      <t>ヒト</t>
    </rPh>
    <rPh sb="39" eb="41">
      <t>バアイ</t>
    </rPh>
    <rPh sb="42" eb="44">
      <t>ヒツヨウ</t>
    </rPh>
    <rPh sb="48" eb="49">
      <t>オモ</t>
    </rPh>
    <phoneticPr fontId="1"/>
  </si>
  <si>
    <t>伊勢鉄道朝夕の本数を増やして欲しい近鉄は本数が多いので名古屋等の連絡でJRを利用しないことが多い　</t>
    <rPh sb="0" eb="2">
      <t>イセ</t>
    </rPh>
    <rPh sb="2" eb="4">
      <t>テツドウ</t>
    </rPh>
    <rPh sb="4" eb="6">
      <t>アサユウ</t>
    </rPh>
    <rPh sb="7" eb="9">
      <t>ホンスウ</t>
    </rPh>
    <rPh sb="10" eb="11">
      <t>フ</t>
    </rPh>
    <rPh sb="14" eb="15">
      <t>ホ</t>
    </rPh>
    <rPh sb="17" eb="19">
      <t>キンテツ</t>
    </rPh>
    <rPh sb="20" eb="22">
      <t>ホンスウ</t>
    </rPh>
    <rPh sb="23" eb="24">
      <t>オオ</t>
    </rPh>
    <rPh sb="27" eb="30">
      <t>ナゴヤ</t>
    </rPh>
    <rPh sb="30" eb="31">
      <t>トウ</t>
    </rPh>
    <rPh sb="32" eb="34">
      <t>レンラク</t>
    </rPh>
    <rPh sb="38" eb="40">
      <t>リヨウ</t>
    </rPh>
    <rPh sb="46" eb="47">
      <t>オオ</t>
    </rPh>
    <phoneticPr fontId="1"/>
  </si>
  <si>
    <t>新幹線のぞみにジパングが利用できないのは老人いじめでは　亀山駅でJR東海とJR西日本との連携がうまく行ってないのか柘植～亀山～津の場合亀山～津までの待ち時間が長い</t>
    <rPh sb="0" eb="3">
      <t>シンカンセン</t>
    </rPh>
    <rPh sb="12" eb="14">
      <t>リヨウ</t>
    </rPh>
    <rPh sb="20" eb="22">
      <t>ロウジン</t>
    </rPh>
    <rPh sb="28" eb="31">
      <t>カメヤマエキ</t>
    </rPh>
    <rPh sb="34" eb="36">
      <t>トウカイ</t>
    </rPh>
    <rPh sb="39" eb="40">
      <t>ニシ</t>
    </rPh>
    <rPh sb="40" eb="42">
      <t>ニホン</t>
    </rPh>
    <rPh sb="44" eb="46">
      <t>レンケイ</t>
    </rPh>
    <rPh sb="50" eb="51">
      <t>イ</t>
    </rPh>
    <rPh sb="57" eb="59">
      <t>ツゲ</t>
    </rPh>
    <rPh sb="60" eb="62">
      <t>カメヤマ</t>
    </rPh>
    <rPh sb="63" eb="64">
      <t>ツ</t>
    </rPh>
    <rPh sb="65" eb="67">
      <t>バアイ</t>
    </rPh>
    <rPh sb="67" eb="69">
      <t>カメヤマ</t>
    </rPh>
    <rPh sb="70" eb="71">
      <t>ツ</t>
    </rPh>
    <rPh sb="74" eb="75">
      <t>マ</t>
    </rPh>
    <rPh sb="76" eb="78">
      <t>ジカン</t>
    </rPh>
    <rPh sb="79" eb="80">
      <t>ナガ</t>
    </rPh>
    <phoneticPr fontId="1"/>
  </si>
  <si>
    <t>座席指定で十分グリーン車はなくすべきです</t>
    <rPh sb="0" eb="2">
      <t>ザセキ</t>
    </rPh>
    <rPh sb="2" eb="4">
      <t>シテイ</t>
    </rPh>
    <rPh sb="5" eb="7">
      <t>ジュウブン</t>
    </rPh>
    <rPh sb="11" eb="12">
      <t>シャ</t>
    </rPh>
    <phoneticPr fontId="1"/>
  </si>
  <si>
    <t>元保育者</t>
    <rPh sb="0" eb="1">
      <t>モト</t>
    </rPh>
    <rPh sb="1" eb="4">
      <t>ホイクシャ</t>
    </rPh>
    <phoneticPr fontId="1"/>
  </si>
  <si>
    <t>息子に持病があり、いつ倒れるかわかりません。一度ホームから転落しました。新幹線にある安全柵がなぜ、一般のホームにはないのでしょうか？</t>
    <rPh sb="0" eb="2">
      <t>ムスコ</t>
    </rPh>
    <rPh sb="3" eb="5">
      <t>ジビョウ</t>
    </rPh>
    <rPh sb="11" eb="12">
      <t>タオ</t>
    </rPh>
    <rPh sb="22" eb="24">
      <t>イチド</t>
    </rPh>
    <rPh sb="29" eb="31">
      <t>テンラク</t>
    </rPh>
    <rPh sb="36" eb="39">
      <t>シンカンセン</t>
    </rPh>
    <rPh sb="42" eb="45">
      <t>アンゼンサク</t>
    </rPh>
    <rPh sb="49" eb="51">
      <t>イッパン</t>
    </rPh>
    <phoneticPr fontId="1"/>
  </si>
  <si>
    <t>快速みえ、４両になりよかった。　・名松線復旧を急いでほしい。　・リニアはいらない。新幹線があれだけ便利なのに、どうしてこれ以上要るのか!!　関西線のホーム(１３番）で１時間１本の快速みえを待つ間に何本も出る。</t>
    <rPh sb="0" eb="2">
      <t>カイソク</t>
    </rPh>
    <rPh sb="6" eb="7">
      <t>リョウ</t>
    </rPh>
    <rPh sb="17" eb="19">
      <t>メイショウ</t>
    </rPh>
    <rPh sb="19" eb="20">
      <t>セン</t>
    </rPh>
    <rPh sb="20" eb="22">
      <t>フッキュウ</t>
    </rPh>
    <rPh sb="23" eb="24">
      <t>イソ</t>
    </rPh>
    <rPh sb="41" eb="44">
      <t>シンカンセン</t>
    </rPh>
    <rPh sb="49" eb="51">
      <t>ベンリ</t>
    </rPh>
    <rPh sb="61" eb="63">
      <t>イジョウ</t>
    </rPh>
    <rPh sb="63" eb="64">
      <t>イ</t>
    </rPh>
    <rPh sb="70" eb="72">
      <t>カンサイ</t>
    </rPh>
    <rPh sb="72" eb="73">
      <t>セン</t>
    </rPh>
    <rPh sb="80" eb="81">
      <t>バン</t>
    </rPh>
    <rPh sb="84" eb="86">
      <t>ジカン</t>
    </rPh>
    <rPh sb="87" eb="88">
      <t>ホン</t>
    </rPh>
    <rPh sb="89" eb="91">
      <t>カイソク</t>
    </rPh>
    <rPh sb="94" eb="95">
      <t>マ</t>
    </rPh>
    <rPh sb="96" eb="97">
      <t>アイダ</t>
    </rPh>
    <rPh sb="98" eb="99">
      <t>ナン</t>
    </rPh>
    <rPh sb="99" eb="100">
      <t>ホン</t>
    </rPh>
    <rPh sb="101" eb="102">
      <t>デ</t>
    </rPh>
    <phoneticPr fontId="1"/>
  </si>
  <si>
    <t>鉄道大好きです。貨物も鉄道が安全、人も。そのためには大都市から大都市への鉄道網は、もうけっこう！　人間らしいくらしを今度考えてほしい。在来線を切ってゆくようでは、鉄道の発展はない。原点に立ち返ってほしい。</t>
    <rPh sb="0" eb="2">
      <t>テツドウ</t>
    </rPh>
    <rPh sb="2" eb="4">
      <t>ダイス</t>
    </rPh>
    <rPh sb="8" eb="10">
      <t>カモツ</t>
    </rPh>
    <rPh sb="11" eb="13">
      <t>テツドウ</t>
    </rPh>
    <rPh sb="14" eb="16">
      <t>アンゼン</t>
    </rPh>
    <rPh sb="17" eb="18">
      <t>ヒト</t>
    </rPh>
    <rPh sb="26" eb="29">
      <t>ダイトシ</t>
    </rPh>
    <rPh sb="31" eb="34">
      <t>ダイトシ</t>
    </rPh>
    <rPh sb="36" eb="39">
      <t>テツドウモウ</t>
    </rPh>
    <rPh sb="49" eb="51">
      <t>ニンゲン</t>
    </rPh>
    <rPh sb="58" eb="60">
      <t>コンド</t>
    </rPh>
    <rPh sb="60" eb="61">
      <t>カンガ</t>
    </rPh>
    <rPh sb="67" eb="70">
      <t>ザイライセン</t>
    </rPh>
    <rPh sb="71" eb="72">
      <t>キ</t>
    </rPh>
    <rPh sb="81" eb="83">
      <t>テツドウ</t>
    </rPh>
    <rPh sb="84" eb="86">
      <t>ハッテン</t>
    </rPh>
    <rPh sb="90" eb="92">
      <t>ゲンテン</t>
    </rPh>
    <rPh sb="93" eb="94">
      <t>タ</t>
    </rPh>
    <rPh sb="95" eb="96">
      <t>カエ</t>
    </rPh>
    <phoneticPr fontId="1"/>
  </si>
  <si>
    <t>新幹線のような柵があれば、順次増やしていけばよい。</t>
    <rPh sb="0" eb="3">
      <t>シンカンセン</t>
    </rPh>
    <rPh sb="7" eb="8">
      <t>サク</t>
    </rPh>
    <rPh sb="13" eb="15">
      <t>ジュンジ</t>
    </rPh>
    <rPh sb="15" eb="16">
      <t>フ</t>
    </rPh>
    <phoneticPr fontId="1"/>
  </si>
  <si>
    <t>阿漕駅近くに住んでいる。１日の本数が少ない。(区間快速、特急優先であり、単線のためローカルは後まわしになる。ホーム間がこ線橋でバリアでない。</t>
    <rPh sb="0" eb="2">
      <t>アコギ</t>
    </rPh>
    <rPh sb="2" eb="3">
      <t>エキ</t>
    </rPh>
    <rPh sb="3" eb="4">
      <t>チカ</t>
    </rPh>
    <rPh sb="6" eb="7">
      <t>ス</t>
    </rPh>
    <rPh sb="13" eb="14">
      <t>ニチ</t>
    </rPh>
    <rPh sb="15" eb="17">
      <t>ホンスウ</t>
    </rPh>
    <rPh sb="18" eb="19">
      <t>スク</t>
    </rPh>
    <rPh sb="23" eb="25">
      <t>クカン</t>
    </rPh>
    <rPh sb="25" eb="27">
      <t>カイソク</t>
    </rPh>
    <rPh sb="28" eb="30">
      <t>トッキュウ</t>
    </rPh>
    <rPh sb="30" eb="32">
      <t>ユウセン</t>
    </rPh>
    <rPh sb="36" eb="38">
      <t>タンセン</t>
    </rPh>
    <rPh sb="46" eb="47">
      <t>アト</t>
    </rPh>
    <rPh sb="57" eb="58">
      <t>カン</t>
    </rPh>
    <rPh sb="60" eb="61">
      <t>セン</t>
    </rPh>
    <rPh sb="61" eb="62">
      <t>キョウ</t>
    </rPh>
    <phoneticPr fontId="1"/>
  </si>
  <si>
    <t>新幹線などもうかる列車の開発が優先され、単線のローカル線は過疎化され、だんだん不便になる。</t>
    <rPh sb="0" eb="3">
      <t>シンカンセン</t>
    </rPh>
    <rPh sb="9" eb="11">
      <t>レッシャ</t>
    </rPh>
    <rPh sb="12" eb="14">
      <t>カイハツ</t>
    </rPh>
    <rPh sb="15" eb="17">
      <t>ユウセン</t>
    </rPh>
    <rPh sb="20" eb="22">
      <t>タンセン</t>
    </rPh>
    <rPh sb="27" eb="28">
      <t>セン</t>
    </rPh>
    <rPh sb="29" eb="32">
      <t>カソカ</t>
    </rPh>
    <rPh sb="39" eb="41">
      <t>フベン</t>
    </rPh>
    <phoneticPr fontId="1"/>
  </si>
  <si>
    <t>裏面③参考にして下さい。</t>
    <rPh sb="0" eb="2">
      <t>リメン</t>
    </rPh>
    <rPh sb="3" eb="5">
      <t>サンコウ</t>
    </rPh>
    <rPh sb="8" eb="9">
      <t>クダ</t>
    </rPh>
    <phoneticPr fontId="1"/>
  </si>
  <si>
    <t>①新幹線「ひかり」について ―　１時間に２本は少ない。時間配分が片寄っていて不便(上り）　②①に関連するが、「のぞみ」特急券にジパング割引が適用されないこと。　③津駅ホーム…階段のある位置の両側スペースが狭くてこわい(ふみはずさないかと心配）　④快速みえの車輌が増えたが、指定券車輌も増え、その号車が空いているのは、何とかならないのか。</t>
    <rPh sb="1" eb="4">
      <t>シンカンセン</t>
    </rPh>
    <rPh sb="17" eb="19">
      <t>ジカン</t>
    </rPh>
    <rPh sb="21" eb="22">
      <t>ホン</t>
    </rPh>
    <rPh sb="23" eb="24">
      <t>スク</t>
    </rPh>
    <rPh sb="27" eb="29">
      <t>ジカン</t>
    </rPh>
    <rPh sb="29" eb="31">
      <t>ハイブン</t>
    </rPh>
    <rPh sb="32" eb="34">
      <t>カタヨ</t>
    </rPh>
    <rPh sb="38" eb="40">
      <t>フベン</t>
    </rPh>
    <rPh sb="41" eb="42">
      <t>ノボ</t>
    </rPh>
    <rPh sb="48" eb="50">
      <t>カンレン</t>
    </rPh>
    <rPh sb="59" eb="62">
      <t>トッキュウケン</t>
    </rPh>
    <rPh sb="67" eb="69">
      <t>ワリビキ</t>
    </rPh>
    <rPh sb="70" eb="72">
      <t>テキヨウ</t>
    </rPh>
    <rPh sb="81" eb="82">
      <t>ツ</t>
    </rPh>
    <rPh sb="82" eb="83">
      <t>エキ</t>
    </rPh>
    <rPh sb="87" eb="89">
      <t>カイダン</t>
    </rPh>
    <rPh sb="92" eb="94">
      <t>イチ</t>
    </rPh>
    <rPh sb="95" eb="97">
      <t>リョウガワ</t>
    </rPh>
    <rPh sb="102" eb="103">
      <t>セマ</t>
    </rPh>
    <rPh sb="118" eb="120">
      <t>シンパイ</t>
    </rPh>
    <rPh sb="123" eb="125">
      <t>カイソク</t>
    </rPh>
    <rPh sb="128" eb="130">
      <t>シャリョウ</t>
    </rPh>
    <rPh sb="131" eb="132">
      <t>フ</t>
    </rPh>
    <rPh sb="136" eb="139">
      <t>シテイケン</t>
    </rPh>
    <rPh sb="139" eb="141">
      <t>シャリョウ</t>
    </rPh>
    <rPh sb="142" eb="143">
      <t>フ</t>
    </rPh>
    <rPh sb="147" eb="149">
      <t>ゴウシャ</t>
    </rPh>
    <rPh sb="150" eb="151">
      <t>ア</t>
    </rPh>
    <rPh sb="158" eb="159">
      <t>ナン</t>
    </rPh>
    <phoneticPr fontId="1"/>
  </si>
  <si>
    <t>転落防止策は管理者(経営側）の責務である　［安全　安心最優先］</t>
    <rPh sb="0" eb="2">
      <t>テンラク</t>
    </rPh>
    <rPh sb="2" eb="4">
      <t>ボウシ</t>
    </rPh>
    <rPh sb="4" eb="5">
      <t>サク</t>
    </rPh>
    <rPh sb="6" eb="9">
      <t>カンリシャ</t>
    </rPh>
    <rPh sb="10" eb="13">
      <t>ケイエイガワ</t>
    </rPh>
    <rPh sb="15" eb="17">
      <t>セキム</t>
    </rPh>
    <rPh sb="22" eb="24">
      <t>アンゼン</t>
    </rPh>
    <rPh sb="25" eb="27">
      <t>アンシン</t>
    </rPh>
    <rPh sb="27" eb="30">
      <t>サイユウセン</t>
    </rPh>
    <phoneticPr fontId="1"/>
  </si>
  <si>
    <t>・ローカル線で赤字である所は廃止し、自動車化する（バス化）　　・駅舎付近は防犯上未防備、衛生面も悪い（責任感がない）　　・都会優先であるが田舎は観化でよい</t>
    <rPh sb="5" eb="6">
      <t>セン</t>
    </rPh>
    <rPh sb="7" eb="9">
      <t>アカジ</t>
    </rPh>
    <rPh sb="12" eb="13">
      <t>トコロ</t>
    </rPh>
    <rPh sb="14" eb="16">
      <t>ハイシ</t>
    </rPh>
    <rPh sb="18" eb="21">
      <t>ジドウシャ</t>
    </rPh>
    <rPh sb="21" eb="22">
      <t>カ</t>
    </rPh>
    <rPh sb="27" eb="28">
      <t>カ</t>
    </rPh>
    <rPh sb="32" eb="34">
      <t>エキシャ</t>
    </rPh>
    <rPh sb="34" eb="36">
      <t>フキン</t>
    </rPh>
    <rPh sb="37" eb="40">
      <t>ボウハンジョウ</t>
    </rPh>
    <rPh sb="40" eb="41">
      <t>ミ</t>
    </rPh>
    <rPh sb="41" eb="43">
      <t>ボウビ</t>
    </rPh>
    <rPh sb="44" eb="47">
      <t>エイセイメン</t>
    </rPh>
    <rPh sb="48" eb="49">
      <t>ワル</t>
    </rPh>
    <rPh sb="51" eb="54">
      <t>セキニンカン</t>
    </rPh>
    <rPh sb="61" eb="63">
      <t>トカイ</t>
    </rPh>
    <rPh sb="63" eb="65">
      <t>ユウセン</t>
    </rPh>
    <rPh sb="69" eb="71">
      <t>イナカ</t>
    </rPh>
    <rPh sb="72" eb="73">
      <t>カン</t>
    </rPh>
    <rPh sb="73" eb="74">
      <t>カ</t>
    </rPh>
    <phoneticPr fontId="1"/>
  </si>
  <si>
    <t>ＪＲは民営化になっても親方日の丸主義である。乗せてやるという従業員ばかりだ！！　警報や踏切の現状通報してもなんの言葉もない。名称背ｈんは廃止せよ。</t>
    <rPh sb="3" eb="6">
      <t>ミンエイカ</t>
    </rPh>
    <rPh sb="11" eb="13">
      <t>オヤカタ</t>
    </rPh>
    <rPh sb="13" eb="14">
      <t>ヒ</t>
    </rPh>
    <rPh sb="15" eb="16">
      <t>マル</t>
    </rPh>
    <rPh sb="16" eb="18">
      <t>シュギ</t>
    </rPh>
    <rPh sb="22" eb="23">
      <t>ノ</t>
    </rPh>
    <rPh sb="30" eb="33">
      <t>ジュウギョウイン</t>
    </rPh>
    <rPh sb="40" eb="42">
      <t>ケイホウ</t>
    </rPh>
    <rPh sb="43" eb="45">
      <t>フミキリ</t>
    </rPh>
    <rPh sb="46" eb="48">
      <t>ゲンジョウ</t>
    </rPh>
    <rPh sb="48" eb="50">
      <t>ツウホウ</t>
    </rPh>
    <rPh sb="56" eb="58">
      <t>コトバ</t>
    </rPh>
    <rPh sb="62" eb="64">
      <t>メイショウ</t>
    </rPh>
    <rPh sb="64" eb="65">
      <t>セ</t>
    </rPh>
    <rPh sb="68" eb="70">
      <t>ハイシ</t>
    </rPh>
    <phoneticPr fontId="1"/>
  </si>
  <si>
    <t>阿漕</t>
    <rPh sb="0" eb="2">
      <t>アコギ</t>
    </rPh>
    <phoneticPr fontId="1"/>
  </si>
  <si>
    <t>在来線の本数は少なく駅員さんもいないので利用できなくなってしまいます。列車本数を増やし駅員さんを置いてほしいです。</t>
    <rPh sb="0" eb="3">
      <t>ザイライセン</t>
    </rPh>
    <rPh sb="4" eb="6">
      <t>ホンスウ</t>
    </rPh>
    <rPh sb="7" eb="8">
      <t>スク</t>
    </rPh>
    <rPh sb="10" eb="12">
      <t>エキイン</t>
    </rPh>
    <rPh sb="20" eb="22">
      <t>リヨウ</t>
    </rPh>
    <rPh sb="35" eb="37">
      <t>レッシャ</t>
    </rPh>
    <rPh sb="37" eb="39">
      <t>ホンスウ</t>
    </rPh>
    <rPh sb="40" eb="41">
      <t>フ</t>
    </rPh>
    <rPh sb="43" eb="45">
      <t>エキイン</t>
    </rPh>
    <rPh sb="48" eb="49">
      <t>オ</t>
    </rPh>
    <phoneticPr fontId="1"/>
  </si>
  <si>
    <t>盆暮れの自動車事故を無くすために「ＪＲの充実を」</t>
    <rPh sb="0" eb="2">
      <t>ボンク</t>
    </rPh>
    <rPh sb="4" eb="7">
      <t>ジドウシャ</t>
    </rPh>
    <rPh sb="7" eb="9">
      <t>ジコ</t>
    </rPh>
    <rPh sb="10" eb="11">
      <t>ナ</t>
    </rPh>
    <rPh sb="20" eb="22">
      <t>ジュウジツ</t>
    </rPh>
    <phoneticPr fontId="1"/>
  </si>
  <si>
    <t>合理化は「人減らし」しかないのか</t>
    <rPh sb="0" eb="3">
      <t>ゴウリカ</t>
    </rPh>
    <rPh sb="5" eb="7">
      <t>ヒトベ</t>
    </rPh>
    <phoneticPr fontId="1"/>
  </si>
  <si>
    <t>「生首」を切ってはならん、雇用を正規雇用に</t>
    <rPh sb="1" eb="3">
      <t>ナマクビ</t>
    </rPh>
    <rPh sb="5" eb="6">
      <t>キ</t>
    </rPh>
    <rPh sb="13" eb="15">
      <t>コヨウ</t>
    </rPh>
    <rPh sb="16" eb="18">
      <t>セイキ</t>
    </rPh>
    <rPh sb="18" eb="20">
      <t>コヨウ</t>
    </rPh>
    <phoneticPr fontId="1"/>
  </si>
  <si>
    <t>自動ドア方式が良いと思います。</t>
    <rPh sb="0" eb="2">
      <t>ジドウ</t>
    </rPh>
    <rPh sb="4" eb="6">
      <t>ホウシキ</t>
    </rPh>
    <rPh sb="7" eb="8">
      <t>ヨ</t>
    </rPh>
    <rPh sb="10" eb="11">
      <t>オモ</t>
    </rPh>
    <phoneticPr fontId="1"/>
  </si>
  <si>
    <t>震災の時、踏切が閉まりぱなしになり、交通渋滞になり、多くの人が死亡したとニュースで知りました。このような事故は遠隔操作で対応出来ることではないでしょうか。</t>
    <rPh sb="0" eb="2">
      <t>シンサイ</t>
    </rPh>
    <rPh sb="3" eb="4">
      <t>トキ</t>
    </rPh>
    <rPh sb="5" eb="7">
      <t>フミキリ</t>
    </rPh>
    <rPh sb="8" eb="9">
      <t>シ</t>
    </rPh>
    <rPh sb="18" eb="20">
      <t>コウツウ</t>
    </rPh>
    <rPh sb="20" eb="22">
      <t>ジュウタイ</t>
    </rPh>
    <rPh sb="26" eb="27">
      <t>オオ</t>
    </rPh>
    <rPh sb="29" eb="30">
      <t>ヒト</t>
    </rPh>
    <rPh sb="31" eb="33">
      <t>シボウ</t>
    </rPh>
    <rPh sb="41" eb="42">
      <t>シ</t>
    </rPh>
    <rPh sb="52" eb="54">
      <t>ジコ</t>
    </rPh>
    <rPh sb="55" eb="57">
      <t>エンカク</t>
    </rPh>
    <rPh sb="57" eb="59">
      <t>ソウサ</t>
    </rPh>
    <rPh sb="60" eb="62">
      <t>タイオウ</t>
    </rPh>
    <rPh sb="62" eb="64">
      <t>デキ</t>
    </rPh>
    <phoneticPr fontId="1"/>
  </si>
  <si>
    <t>リニア、新幹線、デパート等の設備投資に金を使い、借金をして在来線関係の「保守、安全対策にはかねがないから出来ません」と言っているように感じられます。</t>
    <rPh sb="4" eb="7">
      <t>シンカンセン</t>
    </rPh>
    <rPh sb="12" eb="13">
      <t>トウ</t>
    </rPh>
    <rPh sb="14" eb="16">
      <t>セツビ</t>
    </rPh>
    <rPh sb="16" eb="18">
      <t>トウシ</t>
    </rPh>
    <rPh sb="19" eb="20">
      <t>カネ</t>
    </rPh>
    <rPh sb="21" eb="22">
      <t>ツカ</t>
    </rPh>
    <rPh sb="24" eb="26">
      <t>シャッキン</t>
    </rPh>
    <rPh sb="29" eb="32">
      <t>ザイライセン</t>
    </rPh>
    <rPh sb="32" eb="34">
      <t>カンケイ</t>
    </rPh>
    <rPh sb="36" eb="38">
      <t>ホシュ</t>
    </rPh>
    <rPh sb="39" eb="41">
      <t>アンゼン</t>
    </rPh>
    <rPh sb="41" eb="43">
      <t>タイサク</t>
    </rPh>
    <rPh sb="52" eb="54">
      <t>デキ</t>
    </rPh>
    <rPh sb="59" eb="60">
      <t>イ</t>
    </rPh>
    <rPh sb="67" eb="68">
      <t>カン</t>
    </rPh>
    <phoneticPr fontId="1"/>
  </si>
  <si>
    <t>高茶屋</t>
    <rPh sb="0" eb="3">
      <t>タカチャヤ</t>
    </rPh>
    <phoneticPr fontId="1"/>
  </si>
  <si>
    <t>学生の登下校の時だけでも駅員さんにいてほしい。からすの被害が多く、襲われ、階段から落ちて、骨折した子がいます。</t>
    <rPh sb="0" eb="2">
      <t>ガクセイ</t>
    </rPh>
    <rPh sb="3" eb="6">
      <t>トウゲコウ</t>
    </rPh>
    <rPh sb="7" eb="8">
      <t>トキ</t>
    </rPh>
    <rPh sb="12" eb="14">
      <t>エキイン</t>
    </rPh>
    <rPh sb="27" eb="29">
      <t>ヒガイ</t>
    </rPh>
    <rPh sb="30" eb="31">
      <t>オオ</t>
    </rPh>
    <rPh sb="33" eb="34">
      <t>オソ</t>
    </rPh>
    <rPh sb="37" eb="39">
      <t>カイダン</t>
    </rPh>
    <rPh sb="41" eb="42">
      <t>オ</t>
    </rPh>
    <rPh sb="45" eb="47">
      <t>コッセツ</t>
    </rPh>
    <rPh sb="49" eb="50">
      <t>コ</t>
    </rPh>
    <phoneticPr fontId="1"/>
  </si>
  <si>
    <t>安全対策について　列車が到着すると乗客が降りる前に乗り込んでくる客をよく見かけるので安全対策状問題があるので、駅員を増員するかアナウンスでもっと広報するとよい。</t>
    <rPh sb="0" eb="2">
      <t>アンゼン</t>
    </rPh>
    <rPh sb="2" eb="4">
      <t>タイサク</t>
    </rPh>
    <rPh sb="9" eb="11">
      <t>レッシャ</t>
    </rPh>
    <rPh sb="12" eb="14">
      <t>トウチャク</t>
    </rPh>
    <rPh sb="17" eb="19">
      <t>ジョウキャク</t>
    </rPh>
    <rPh sb="20" eb="21">
      <t>オ</t>
    </rPh>
    <rPh sb="23" eb="24">
      <t>マエ</t>
    </rPh>
    <rPh sb="25" eb="26">
      <t>ノ</t>
    </rPh>
    <rPh sb="27" eb="28">
      <t>コ</t>
    </rPh>
    <rPh sb="32" eb="33">
      <t>キャク</t>
    </rPh>
    <rPh sb="36" eb="37">
      <t>ミ</t>
    </rPh>
    <rPh sb="42" eb="44">
      <t>アンゼン</t>
    </rPh>
    <rPh sb="44" eb="46">
      <t>タイサク</t>
    </rPh>
    <rPh sb="46" eb="47">
      <t>ジョウ</t>
    </rPh>
    <rPh sb="47" eb="49">
      <t>モンダイ</t>
    </rPh>
    <rPh sb="55" eb="57">
      <t>エキイン</t>
    </rPh>
    <rPh sb="58" eb="60">
      <t>ゾウイン</t>
    </rPh>
    <rPh sb="72" eb="74">
      <t>コウホウ</t>
    </rPh>
    <phoneticPr fontId="1"/>
  </si>
  <si>
    <t>ラッシュの時間帯については、もう一本増発していただきたい。</t>
    <rPh sb="5" eb="8">
      <t>ジカンタイ</t>
    </rPh>
    <rPh sb="16" eb="18">
      <t>イッポン</t>
    </rPh>
    <rPh sb="18" eb="20">
      <t>ゾウハツ</t>
    </rPh>
    <phoneticPr fontId="1"/>
  </si>
  <si>
    <t>ホーム間の階段ですが、雨が降ると水たまりが出来、歩きにくいので屋根をつけてほしいです。</t>
    <rPh sb="3" eb="4">
      <t>カン</t>
    </rPh>
    <rPh sb="5" eb="7">
      <t>カイダン</t>
    </rPh>
    <rPh sb="11" eb="12">
      <t>アメ</t>
    </rPh>
    <rPh sb="13" eb="14">
      <t>フ</t>
    </rPh>
    <rPh sb="16" eb="17">
      <t>ミズ</t>
    </rPh>
    <rPh sb="21" eb="23">
      <t>デキ</t>
    </rPh>
    <rPh sb="24" eb="25">
      <t>アル</t>
    </rPh>
    <rPh sb="31" eb="33">
      <t>ヤネ</t>
    </rPh>
    <phoneticPr fontId="1"/>
  </si>
  <si>
    <t>当駅は盲人の利用が多いのに駅舎の出入り口のバリアフリー設備が無いのは納得出来ない。事故があってからでは遅いよ。</t>
    <rPh sb="0" eb="2">
      <t>トウエキ</t>
    </rPh>
    <rPh sb="3" eb="5">
      <t>モウジン</t>
    </rPh>
    <rPh sb="6" eb="8">
      <t>リヨウ</t>
    </rPh>
    <rPh sb="9" eb="10">
      <t>オオ</t>
    </rPh>
    <rPh sb="13" eb="15">
      <t>エキシャ</t>
    </rPh>
    <rPh sb="16" eb="18">
      <t>デイ</t>
    </rPh>
    <rPh sb="19" eb="20">
      <t>グチ</t>
    </rPh>
    <rPh sb="27" eb="29">
      <t>セツビ</t>
    </rPh>
    <rPh sb="30" eb="31">
      <t>ナ</t>
    </rPh>
    <rPh sb="34" eb="36">
      <t>ナットク</t>
    </rPh>
    <rPh sb="36" eb="38">
      <t>デキ</t>
    </rPh>
    <rPh sb="41" eb="43">
      <t>ジコ</t>
    </rPh>
    <rPh sb="51" eb="52">
      <t>オソ</t>
    </rPh>
    <phoneticPr fontId="1"/>
  </si>
  <si>
    <t>安全柵の設置、安全を呼びかけるアナウンスの充実、啓発活動の充実</t>
    <rPh sb="0" eb="3">
      <t>アンゼンサク</t>
    </rPh>
    <rPh sb="4" eb="6">
      <t>セッチ</t>
    </rPh>
    <rPh sb="7" eb="9">
      <t>アンゼン</t>
    </rPh>
    <rPh sb="10" eb="11">
      <t>ヨ</t>
    </rPh>
    <rPh sb="21" eb="23">
      <t>ジュウジツ</t>
    </rPh>
    <rPh sb="24" eb="26">
      <t>ケイハツ</t>
    </rPh>
    <rPh sb="26" eb="28">
      <t>カツドウ</t>
    </rPh>
    <rPh sb="29" eb="31">
      <t>ジュウジツ</t>
    </rPh>
    <phoneticPr fontId="1"/>
  </si>
  <si>
    <t>・無人駅のため、特に夜間の安全面で課題がある。また列車の遅れも多く、事前の知らせも大変遅いです。問い合わせも一括しての電話での問い合わせしかないため、不安に感じています。災害が起きた場合の対応についても、どの様に考えて見えるのか説明をすべきです。</t>
    <rPh sb="1" eb="4">
      <t>ムジンエキ</t>
    </rPh>
    <rPh sb="8" eb="9">
      <t>トク</t>
    </rPh>
    <rPh sb="10" eb="12">
      <t>ヤカン</t>
    </rPh>
    <rPh sb="13" eb="16">
      <t>アンゼンメン</t>
    </rPh>
    <rPh sb="17" eb="19">
      <t>カダイ</t>
    </rPh>
    <rPh sb="25" eb="27">
      <t>レッシャ</t>
    </rPh>
    <rPh sb="28" eb="29">
      <t>オク</t>
    </rPh>
    <rPh sb="31" eb="32">
      <t>オオ</t>
    </rPh>
    <rPh sb="34" eb="36">
      <t>ジゼン</t>
    </rPh>
    <rPh sb="37" eb="38">
      <t>シ</t>
    </rPh>
    <rPh sb="41" eb="43">
      <t>タイヘン</t>
    </rPh>
    <rPh sb="43" eb="44">
      <t>オソ</t>
    </rPh>
    <rPh sb="48" eb="49">
      <t>ト</t>
    </rPh>
    <rPh sb="50" eb="51">
      <t>ア</t>
    </rPh>
    <rPh sb="54" eb="56">
      <t>イッカツ</t>
    </rPh>
    <rPh sb="59" eb="61">
      <t>デンワ</t>
    </rPh>
    <rPh sb="63" eb="64">
      <t>ト</t>
    </rPh>
    <rPh sb="65" eb="66">
      <t>ア</t>
    </rPh>
    <rPh sb="75" eb="77">
      <t>フアン</t>
    </rPh>
    <rPh sb="78" eb="79">
      <t>カン</t>
    </rPh>
    <rPh sb="85" eb="87">
      <t>サイガイ</t>
    </rPh>
    <rPh sb="88" eb="89">
      <t>オ</t>
    </rPh>
    <rPh sb="91" eb="93">
      <t>バアイ</t>
    </rPh>
    <rPh sb="94" eb="96">
      <t>タイオウ</t>
    </rPh>
    <rPh sb="104" eb="105">
      <t>ヨウ</t>
    </rPh>
    <rPh sb="106" eb="107">
      <t>カンガ</t>
    </rPh>
    <rPh sb="109" eb="110">
      <t>ミ</t>
    </rPh>
    <rPh sb="114" eb="116">
      <t>セツメイ</t>
    </rPh>
    <phoneticPr fontId="1"/>
  </si>
  <si>
    <t>ダイヤ改正を行い、他車(私鉄）との乗り継ぎを考えたダイヤにしてほしいし、増便もしてほしい。便が少ないことで余計に利用者が減っていると思います。また駅前開発を積極的に進め、地域の安全・安心の核となるように工夫してみてはいかがでしょうか。</t>
    <rPh sb="3" eb="5">
      <t>カイセイ</t>
    </rPh>
    <rPh sb="6" eb="7">
      <t>オコナ</t>
    </rPh>
    <rPh sb="9" eb="11">
      <t>タシャ</t>
    </rPh>
    <rPh sb="12" eb="14">
      <t>シテツ</t>
    </rPh>
    <rPh sb="17" eb="18">
      <t>ノ</t>
    </rPh>
    <rPh sb="19" eb="20">
      <t>ツ</t>
    </rPh>
    <rPh sb="22" eb="23">
      <t>カンガ</t>
    </rPh>
    <rPh sb="36" eb="38">
      <t>ゾウビン</t>
    </rPh>
    <rPh sb="45" eb="46">
      <t>ビン</t>
    </rPh>
    <rPh sb="47" eb="48">
      <t>スク</t>
    </rPh>
    <rPh sb="53" eb="55">
      <t>ヨケイ</t>
    </rPh>
    <rPh sb="56" eb="58">
      <t>リヨウ</t>
    </rPh>
    <rPh sb="58" eb="59">
      <t>モノ</t>
    </rPh>
    <rPh sb="60" eb="61">
      <t>ヘ</t>
    </rPh>
    <rPh sb="66" eb="67">
      <t>オモ</t>
    </rPh>
    <rPh sb="73" eb="75">
      <t>エキマエ</t>
    </rPh>
    <rPh sb="75" eb="77">
      <t>カイハツ</t>
    </rPh>
    <rPh sb="78" eb="81">
      <t>セッキョクテキ</t>
    </rPh>
    <rPh sb="82" eb="83">
      <t>スス</t>
    </rPh>
    <rPh sb="85" eb="87">
      <t>チイキ</t>
    </rPh>
    <rPh sb="88" eb="90">
      <t>アンゼン</t>
    </rPh>
    <rPh sb="91" eb="93">
      <t>アンシン</t>
    </rPh>
    <rPh sb="94" eb="95">
      <t>カク</t>
    </rPh>
    <rPh sb="101" eb="103">
      <t>クフウ</t>
    </rPh>
    <phoneticPr fontId="1"/>
  </si>
  <si>
    <t>本数を増やしてほしい</t>
    <rPh sb="0" eb="2">
      <t>ホンスウ</t>
    </rPh>
    <rPh sb="3" eb="4">
      <t>フ</t>
    </rPh>
    <phoneticPr fontId="1"/>
  </si>
  <si>
    <t>線路両端の雑草を管理して下さい。田植えから田刈りまでに溝から上の線路わきのくさ刈りを６～７回させて頂きます。</t>
    <rPh sb="0" eb="2">
      <t>センロ</t>
    </rPh>
    <rPh sb="2" eb="4">
      <t>リョウタン</t>
    </rPh>
    <rPh sb="5" eb="7">
      <t>ザッソウ</t>
    </rPh>
    <rPh sb="8" eb="10">
      <t>カンリ</t>
    </rPh>
    <rPh sb="12" eb="13">
      <t>クダ</t>
    </rPh>
    <rPh sb="16" eb="18">
      <t>タウ</t>
    </rPh>
    <rPh sb="21" eb="22">
      <t>タ</t>
    </rPh>
    <rPh sb="22" eb="23">
      <t>カ</t>
    </rPh>
    <rPh sb="27" eb="28">
      <t>ミゾ</t>
    </rPh>
    <rPh sb="30" eb="31">
      <t>ウエ</t>
    </rPh>
    <rPh sb="32" eb="34">
      <t>センロ</t>
    </rPh>
    <rPh sb="39" eb="40">
      <t>カ</t>
    </rPh>
    <rPh sb="45" eb="46">
      <t>カイ</t>
    </rPh>
    <rPh sb="49" eb="50">
      <t>イタダ</t>
    </rPh>
    <phoneticPr fontId="1"/>
  </si>
  <si>
    <t>草刈りをしないと田んぼに、つる草状のの草、背の高い草が、おおいかぶさってきて困ります。せめて４月～９月の期間は、月１回位の割合で草刈りをして頂きたい。</t>
    <rPh sb="0" eb="2">
      <t>クサカ</t>
    </rPh>
    <rPh sb="8" eb="9">
      <t>タ</t>
    </rPh>
    <rPh sb="15" eb="16">
      <t>クサ</t>
    </rPh>
    <rPh sb="16" eb="17">
      <t>ジョウ</t>
    </rPh>
    <rPh sb="19" eb="20">
      <t>クサ</t>
    </rPh>
    <rPh sb="21" eb="22">
      <t>セ</t>
    </rPh>
    <rPh sb="23" eb="24">
      <t>タカ</t>
    </rPh>
    <rPh sb="25" eb="26">
      <t>クサ</t>
    </rPh>
    <rPh sb="38" eb="39">
      <t>コマ</t>
    </rPh>
    <rPh sb="47" eb="48">
      <t>ガツ</t>
    </rPh>
    <rPh sb="50" eb="51">
      <t>ガツ</t>
    </rPh>
    <rPh sb="52" eb="54">
      <t>キカン</t>
    </rPh>
    <rPh sb="56" eb="57">
      <t>ツキ</t>
    </rPh>
    <rPh sb="58" eb="59">
      <t>カイ</t>
    </rPh>
    <rPh sb="59" eb="60">
      <t>クライ</t>
    </rPh>
    <rPh sb="61" eb="63">
      <t>ワリアイ</t>
    </rPh>
    <rPh sb="64" eb="66">
      <t>クサカ</t>
    </rPh>
    <rPh sb="70" eb="71">
      <t>イタダ</t>
    </rPh>
    <phoneticPr fontId="1"/>
  </si>
  <si>
    <t>松阪</t>
    <rPh sb="0" eb="2">
      <t>マツザカ</t>
    </rPh>
    <phoneticPr fontId="1"/>
  </si>
  <si>
    <t>電話で時刻、運賃等を聞くと音声ガイドなので、年寄りにはとても聴取にくい、ついていけない。</t>
    <rPh sb="0" eb="2">
      <t>デンワ</t>
    </rPh>
    <rPh sb="3" eb="5">
      <t>ジコク</t>
    </rPh>
    <rPh sb="6" eb="8">
      <t>ウンチン</t>
    </rPh>
    <rPh sb="8" eb="9">
      <t>トウ</t>
    </rPh>
    <rPh sb="10" eb="11">
      <t>キ</t>
    </rPh>
    <rPh sb="13" eb="15">
      <t>オンセイ</t>
    </rPh>
    <rPh sb="22" eb="24">
      <t>トシヨ</t>
    </rPh>
    <rPh sb="30" eb="32">
      <t>チョウシュ</t>
    </rPh>
    <phoneticPr fontId="1"/>
  </si>
  <si>
    <t>自動車では定員とシートベルトをしなければ違反になるのに公共交通機関は座れなくても満員でも違反にならないのですか？とても危険を感じます。</t>
    <rPh sb="0" eb="3">
      <t>ジドウシャ</t>
    </rPh>
    <rPh sb="5" eb="7">
      <t>テイイン</t>
    </rPh>
    <rPh sb="20" eb="22">
      <t>イハン</t>
    </rPh>
    <rPh sb="27" eb="29">
      <t>コウキョウ</t>
    </rPh>
    <rPh sb="29" eb="31">
      <t>コウツウ</t>
    </rPh>
    <rPh sb="31" eb="33">
      <t>キカン</t>
    </rPh>
    <rPh sb="34" eb="35">
      <t>スワ</t>
    </rPh>
    <rPh sb="40" eb="42">
      <t>マンイン</t>
    </rPh>
    <rPh sb="44" eb="46">
      <t>イハン</t>
    </rPh>
    <rPh sb="59" eb="61">
      <t>キケン</t>
    </rPh>
    <rPh sb="62" eb="63">
      <t>カン</t>
    </rPh>
    <phoneticPr fontId="1"/>
  </si>
  <si>
    <t>ホームに駅員を置いてほしい。複線にして駅での待ち時間をなくしてほしい。特急優先はやめてほしい。</t>
    <rPh sb="4" eb="6">
      <t>エキイン</t>
    </rPh>
    <rPh sb="7" eb="8">
      <t>オ</t>
    </rPh>
    <rPh sb="14" eb="16">
      <t>フクセン</t>
    </rPh>
    <rPh sb="19" eb="20">
      <t>エキ</t>
    </rPh>
    <rPh sb="22" eb="23">
      <t>マ</t>
    </rPh>
    <rPh sb="24" eb="26">
      <t>ジカン</t>
    </rPh>
    <rPh sb="35" eb="37">
      <t>トッキュウ</t>
    </rPh>
    <rPh sb="37" eb="39">
      <t>ユウセン</t>
    </rPh>
    <phoneticPr fontId="1"/>
  </si>
  <si>
    <t>毎年払っている会費を無駄にしないためにジパング倶楽部での「ひかり」利用をさせてほしい。「のぞみ」優先はやめよ。</t>
    <rPh sb="0" eb="2">
      <t>マイトシ</t>
    </rPh>
    <rPh sb="2" eb="3">
      <t>ハラ</t>
    </rPh>
    <rPh sb="7" eb="9">
      <t>カイヒ</t>
    </rPh>
    <rPh sb="10" eb="12">
      <t>ムダ</t>
    </rPh>
    <rPh sb="23" eb="26">
      <t>クラブ</t>
    </rPh>
    <rPh sb="33" eb="35">
      <t>リヨウ</t>
    </rPh>
    <rPh sb="48" eb="50">
      <t>ユウセン</t>
    </rPh>
    <phoneticPr fontId="1"/>
  </si>
  <si>
    <t>きっぷ販売窓口を増やしてほしい。（1から2に）高齢者は自動販売機を使うのが困難。線路を複線にして待ち時間をなくしてほしい。特急料金が高すぎる。</t>
    <rPh sb="3" eb="5">
      <t>ハンバイ</t>
    </rPh>
    <rPh sb="5" eb="7">
      <t>マドグチ</t>
    </rPh>
    <rPh sb="8" eb="9">
      <t>フ</t>
    </rPh>
    <rPh sb="23" eb="26">
      <t>コウレイシャ</t>
    </rPh>
    <rPh sb="27" eb="29">
      <t>ジドウ</t>
    </rPh>
    <rPh sb="29" eb="32">
      <t>ハンバイキ</t>
    </rPh>
    <rPh sb="33" eb="34">
      <t>ツカ</t>
    </rPh>
    <rPh sb="37" eb="39">
      <t>コンナン</t>
    </rPh>
    <rPh sb="40" eb="42">
      <t>センロ</t>
    </rPh>
    <rPh sb="43" eb="45">
      <t>フクセン</t>
    </rPh>
    <rPh sb="48" eb="49">
      <t>マ</t>
    </rPh>
    <rPh sb="50" eb="52">
      <t>ジカン</t>
    </rPh>
    <rPh sb="61" eb="63">
      <t>トッキュウ</t>
    </rPh>
    <rPh sb="63" eb="65">
      <t>リョウキン</t>
    </rPh>
    <rPh sb="66" eb="67">
      <t>タカ</t>
    </rPh>
    <phoneticPr fontId="1"/>
  </si>
  <si>
    <t>新幹線の3割引きを「のぞみ」にも適用してほしい。年会費を払っているのだから当然ではないか。ホームに駅員を配置できないか。近鉄・名鉄はしているではないか。</t>
    <rPh sb="0" eb="3">
      <t>シンカンセン</t>
    </rPh>
    <rPh sb="5" eb="7">
      <t>ワリビ</t>
    </rPh>
    <rPh sb="16" eb="18">
      <t>テキヨウ</t>
    </rPh>
    <rPh sb="24" eb="27">
      <t>ネンカイヒ</t>
    </rPh>
    <rPh sb="28" eb="29">
      <t>ハラ</t>
    </rPh>
    <rPh sb="37" eb="39">
      <t>トウゼン</t>
    </rPh>
    <rPh sb="49" eb="51">
      <t>エキイン</t>
    </rPh>
    <rPh sb="52" eb="54">
      <t>ハイチ</t>
    </rPh>
    <rPh sb="60" eb="62">
      <t>キンテツ</t>
    </rPh>
    <rPh sb="63" eb="65">
      <t>メイテツ</t>
    </rPh>
    <phoneticPr fontId="1"/>
  </si>
  <si>
    <t>松阪</t>
    <rPh sb="0" eb="2">
      <t>マツサカ</t>
    </rPh>
    <phoneticPr fontId="1"/>
  </si>
  <si>
    <t>派遣社員</t>
    <rPh sb="0" eb="2">
      <t>ハケン</t>
    </rPh>
    <rPh sb="2" eb="4">
      <t>シャイン</t>
    </rPh>
    <phoneticPr fontId="1"/>
  </si>
  <si>
    <t>特急と快速の停車位置表示だけでなく普通列車の停車位置表示や2列で並んで下さいの表示をすれば少しはマナーも良くなり狭いホームでの押し合い等も少しはなくなるかも　特にマナーが悪いから</t>
    <rPh sb="0" eb="2">
      <t>トッキュウ</t>
    </rPh>
    <rPh sb="3" eb="5">
      <t>カイソク</t>
    </rPh>
    <rPh sb="6" eb="8">
      <t>テイシャ</t>
    </rPh>
    <rPh sb="8" eb="10">
      <t>イチ</t>
    </rPh>
    <rPh sb="10" eb="12">
      <t>ヒョウジ</t>
    </rPh>
    <rPh sb="17" eb="19">
      <t>フツウ</t>
    </rPh>
    <rPh sb="19" eb="21">
      <t>レッシャ</t>
    </rPh>
    <rPh sb="22" eb="24">
      <t>テイシャ</t>
    </rPh>
    <rPh sb="24" eb="26">
      <t>イチ</t>
    </rPh>
    <rPh sb="26" eb="28">
      <t>ヒョウジ</t>
    </rPh>
    <rPh sb="30" eb="31">
      <t>レツ</t>
    </rPh>
    <rPh sb="32" eb="33">
      <t>ナラ</t>
    </rPh>
    <rPh sb="35" eb="36">
      <t>クダ</t>
    </rPh>
    <rPh sb="39" eb="41">
      <t>ヒョウジ</t>
    </rPh>
    <rPh sb="45" eb="46">
      <t>スコ</t>
    </rPh>
    <rPh sb="52" eb="53">
      <t>ヨ</t>
    </rPh>
    <rPh sb="56" eb="57">
      <t>セマ</t>
    </rPh>
    <rPh sb="63" eb="64">
      <t>オ</t>
    </rPh>
    <rPh sb="65" eb="66">
      <t>ア</t>
    </rPh>
    <rPh sb="67" eb="68">
      <t>トウ</t>
    </rPh>
    <rPh sb="69" eb="70">
      <t>スコ</t>
    </rPh>
    <rPh sb="79" eb="80">
      <t>トク</t>
    </rPh>
    <rPh sb="85" eb="86">
      <t>ワル</t>
    </rPh>
    <phoneticPr fontId="1"/>
  </si>
  <si>
    <t>快速みえの本数を増やしてほしい　特ダネ4切符を使えば名古屋へも安価で行けるし近鉄特急より安い　1時間に一本では少なく不便だから利用しないのではなく利用し図らいだと思う</t>
    <rPh sb="0" eb="2">
      <t>カイソク</t>
    </rPh>
    <rPh sb="5" eb="7">
      <t>ホンスウ</t>
    </rPh>
    <rPh sb="8" eb="9">
      <t>フ</t>
    </rPh>
    <rPh sb="16" eb="17">
      <t>トク</t>
    </rPh>
    <rPh sb="20" eb="22">
      <t>キップ</t>
    </rPh>
    <rPh sb="23" eb="24">
      <t>ツカ</t>
    </rPh>
    <rPh sb="26" eb="29">
      <t>ナゴヤ</t>
    </rPh>
    <rPh sb="31" eb="33">
      <t>アンカ</t>
    </rPh>
    <rPh sb="34" eb="35">
      <t>イ</t>
    </rPh>
    <rPh sb="38" eb="40">
      <t>キンテツ</t>
    </rPh>
    <rPh sb="40" eb="42">
      <t>トッキュウ</t>
    </rPh>
    <rPh sb="44" eb="45">
      <t>ヤス</t>
    </rPh>
    <rPh sb="48" eb="50">
      <t>ジカン</t>
    </rPh>
    <rPh sb="51" eb="53">
      <t>イッポン</t>
    </rPh>
    <rPh sb="55" eb="56">
      <t>スク</t>
    </rPh>
    <rPh sb="58" eb="60">
      <t>フベン</t>
    </rPh>
    <rPh sb="63" eb="65">
      <t>リヨウ</t>
    </rPh>
    <rPh sb="73" eb="75">
      <t>リヨウ</t>
    </rPh>
    <rPh sb="76" eb="77">
      <t>ズ</t>
    </rPh>
    <rPh sb="81" eb="82">
      <t>オモ</t>
    </rPh>
    <phoneticPr fontId="1"/>
  </si>
  <si>
    <t>私は津～松坂を通勤で利用　定期代も安いし近鉄と比較すると1ｹ月で約5000円も安いうまく利用すれば絶対に便利　運賃・料金は津～松坂は安いし満足している特ダネ4切符はとてもお徳で私は良く利用しますが有効期間1ｹ月はちょっと短い　ダイヤ本数がもっとあれば特ダネ4切符も使いやすくなる</t>
    <rPh sb="0" eb="1">
      <t>ワタシ</t>
    </rPh>
    <rPh sb="2" eb="3">
      <t>ツ</t>
    </rPh>
    <rPh sb="4" eb="6">
      <t>マツザカ</t>
    </rPh>
    <rPh sb="7" eb="9">
      <t>ツウキン</t>
    </rPh>
    <rPh sb="10" eb="12">
      <t>リヨウ</t>
    </rPh>
    <rPh sb="13" eb="16">
      <t>テイキダイ</t>
    </rPh>
    <rPh sb="17" eb="18">
      <t>ヤス</t>
    </rPh>
    <rPh sb="20" eb="22">
      <t>キンテツ</t>
    </rPh>
    <rPh sb="23" eb="25">
      <t>ヒカク</t>
    </rPh>
    <rPh sb="30" eb="31">
      <t>ツキ</t>
    </rPh>
    <rPh sb="32" eb="33">
      <t>ヤク</t>
    </rPh>
    <rPh sb="37" eb="38">
      <t>エン</t>
    </rPh>
    <rPh sb="39" eb="40">
      <t>ヤス</t>
    </rPh>
    <rPh sb="44" eb="46">
      <t>リヨウ</t>
    </rPh>
    <rPh sb="49" eb="51">
      <t>ゼッタイ</t>
    </rPh>
    <rPh sb="52" eb="54">
      <t>ベンリ</t>
    </rPh>
    <rPh sb="55" eb="57">
      <t>ウンチン</t>
    </rPh>
    <rPh sb="58" eb="60">
      <t>リョウキン</t>
    </rPh>
    <rPh sb="61" eb="62">
      <t>ツ</t>
    </rPh>
    <rPh sb="63" eb="65">
      <t>マツザカ</t>
    </rPh>
    <rPh sb="66" eb="67">
      <t>ヤス</t>
    </rPh>
    <rPh sb="69" eb="71">
      <t>マンゾク</t>
    </rPh>
    <phoneticPr fontId="1"/>
  </si>
  <si>
    <t>定時制の確保</t>
    <rPh sb="0" eb="3">
      <t>テイジセイ</t>
    </rPh>
    <rPh sb="4" eb="6">
      <t>カクホ</t>
    </rPh>
    <phoneticPr fontId="1"/>
  </si>
  <si>
    <t>3歳の時JR鳥羽駅で電車から降りる際転落したことがあります扉が開く際足元からホームまでの隙間なくすものが出るとか・・・ホーム側では乗降口以外には防柵があればなどといろいろ考えました</t>
    <rPh sb="1" eb="2">
      <t>サイ</t>
    </rPh>
    <rPh sb="3" eb="4">
      <t>トキ</t>
    </rPh>
    <rPh sb="6" eb="7">
      <t>チョウ</t>
    </rPh>
    <rPh sb="7" eb="8">
      <t>ハ</t>
    </rPh>
    <rPh sb="8" eb="9">
      <t>エキ</t>
    </rPh>
    <rPh sb="10" eb="12">
      <t>デンシャ</t>
    </rPh>
    <rPh sb="14" eb="15">
      <t>オ</t>
    </rPh>
    <rPh sb="17" eb="18">
      <t>サイ</t>
    </rPh>
    <rPh sb="18" eb="20">
      <t>テンラク</t>
    </rPh>
    <rPh sb="29" eb="30">
      <t>トビラ</t>
    </rPh>
    <rPh sb="31" eb="32">
      <t>ヒラ</t>
    </rPh>
    <rPh sb="33" eb="34">
      <t>サイ</t>
    </rPh>
    <rPh sb="34" eb="36">
      <t>アシモト</t>
    </rPh>
    <rPh sb="44" eb="46">
      <t>スキマ</t>
    </rPh>
    <rPh sb="52" eb="53">
      <t>デ</t>
    </rPh>
    <rPh sb="62" eb="63">
      <t>ガワ</t>
    </rPh>
    <rPh sb="65" eb="67">
      <t>ジョウコウ</t>
    </rPh>
    <rPh sb="67" eb="68">
      <t>クチ</t>
    </rPh>
    <rPh sb="68" eb="70">
      <t>イガイ</t>
    </rPh>
    <rPh sb="72" eb="73">
      <t>ボウ</t>
    </rPh>
    <rPh sb="73" eb="74">
      <t>サク</t>
    </rPh>
    <rPh sb="85" eb="86">
      <t>カンガ</t>
    </rPh>
    <phoneticPr fontId="1"/>
  </si>
  <si>
    <t>一部対象で便利ではなく利用者みんなに便利なJRであってほしいです　JRが重要な足であるという方も少なくないと思います在来線にも視線を　</t>
    <rPh sb="0" eb="2">
      <t>イチブ</t>
    </rPh>
    <rPh sb="2" eb="4">
      <t>タイショウ</t>
    </rPh>
    <rPh sb="5" eb="7">
      <t>ベンリ</t>
    </rPh>
    <rPh sb="11" eb="14">
      <t>リヨウシャ</t>
    </rPh>
    <rPh sb="18" eb="20">
      <t>ベンリ</t>
    </rPh>
    <rPh sb="36" eb="38">
      <t>ジュウヨウ</t>
    </rPh>
    <rPh sb="39" eb="40">
      <t>アシ</t>
    </rPh>
    <rPh sb="46" eb="47">
      <t>カタ</t>
    </rPh>
    <rPh sb="48" eb="49">
      <t>スク</t>
    </rPh>
    <rPh sb="54" eb="55">
      <t>オモ</t>
    </rPh>
    <rPh sb="58" eb="61">
      <t>ザイライセン</t>
    </rPh>
    <rPh sb="63" eb="65">
      <t>シセン</t>
    </rPh>
    <phoneticPr fontId="1"/>
  </si>
  <si>
    <t>ダイヤ回線は増えれば本当にうれしいです　もし乗れないと1時間待ちとかがありたまに不便を痛感します　近鉄の駅では不便なため毎日主要駅まで行っています</t>
    <rPh sb="3" eb="5">
      <t>カイセン</t>
    </rPh>
    <rPh sb="6" eb="7">
      <t>フ</t>
    </rPh>
    <rPh sb="10" eb="12">
      <t>ホントウ</t>
    </rPh>
    <rPh sb="22" eb="23">
      <t>ノ</t>
    </rPh>
    <rPh sb="28" eb="30">
      <t>ジカン</t>
    </rPh>
    <rPh sb="30" eb="31">
      <t>マ</t>
    </rPh>
    <rPh sb="40" eb="42">
      <t>フベン</t>
    </rPh>
    <rPh sb="43" eb="45">
      <t>ツウカン</t>
    </rPh>
    <rPh sb="49" eb="51">
      <t>キンテツ</t>
    </rPh>
    <rPh sb="52" eb="53">
      <t>エキ</t>
    </rPh>
    <rPh sb="55" eb="57">
      <t>フベン</t>
    </rPh>
    <rPh sb="60" eb="62">
      <t>マイニチ</t>
    </rPh>
    <rPh sb="62" eb="64">
      <t>シュヨウ</t>
    </rPh>
    <rPh sb="64" eb="65">
      <t>エキ</t>
    </rPh>
    <rPh sb="67" eb="68">
      <t>イ</t>
    </rPh>
    <phoneticPr fontId="1"/>
  </si>
  <si>
    <t>多気</t>
    <rPh sb="0" eb="2">
      <t>タキ</t>
    </rPh>
    <phoneticPr fontId="1"/>
  </si>
  <si>
    <t>乗り換えるとき階段を上って降りるのが大変です。杖をついて歩いていると間に合いません。</t>
    <rPh sb="0" eb="1">
      <t>ノ</t>
    </rPh>
    <rPh sb="2" eb="3">
      <t>カ</t>
    </rPh>
    <rPh sb="7" eb="9">
      <t>カイダン</t>
    </rPh>
    <rPh sb="10" eb="11">
      <t>ノボ</t>
    </rPh>
    <rPh sb="13" eb="14">
      <t>オ</t>
    </rPh>
    <rPh sb="18" eb="20">
      <t>タイヘン</t>
    </rPh>
    <rPh sb="23" eb="24">
      <t>ツエ</t>
    </rPh>
    <rPh sb="28" eb="29">
      <t>アル</t>
    </rPh>
    <rPh sb="34" eb="35">
      <t>マ</t>
    </rPh>
    <rPh sb="36" eb="37">
      <t>ア</t>
    </rPh>
    <phoneticPr fontId="1"/>
  </si>
  <si>
    <t>ほとんど最近は乗りませんが、今まで3人座席に中にあたると困りました。</t>
    <rPh sb="4" eb="6">
      <t>サイキン</t>
    </rPh>
    <rPh sb="7" eb="8">
      <t>ノ</t>
    </rPh>
    <rPh sb="14" eb="15">
      <t>イマ</t>
    </rPh>
    <rPh sb="18" eb="19">
      <t>ニン</t>
    </rPh>
    <rPh sb="19" eb="21">
      <t>ザセキ</t>
    </rPh>
    <rPh sb="22" eb="23">
      <t>ナカ</t>
    </rPh>
    <rPh sb="28" eb="29">
      <t>コマ</t>
    </rPh>
    <phoneticPr fontId="1"/>
  </si>
  <si>
    <t>相賀</t>
    <rPh sb="0" eb="2">
      <t>アイガ</t>
    </rPh>
    <phoneticPr fontId="1"/>
  </si>
  <si>
    <t>上記のことではないですが、ホームのゴミなんとかならないでしょうか（相賀ホーム）</t>
    <rPh sb="0" eb="2">
      <t>ジョウキ</t>
    </rPh>
    <rPh sb="33" eb="35">
      <t>アイガ</t>
    </rPh>
    <phoneticPr fontId="1"/>
  </si>
  <si>
    <t>田丸</t>
    <rPh sb="0" eb="2">
      <t>タマル</t>
    </rPh>
    <phoneticPr fontId="1"/>
  </si>
  <si>
    <t>無人化反対です。通学路も近くにあり無人化になるとたまり場になってしまい、子供の安全性が心配です。学生の子供達も多く不便になります。</t>
    <rPh sb="0" eb="3">
      <t>ムジンカ</t>
    </rPh>
    <rPh sb="3" eb="5">
      <t>ハンタイ</t>
    </rPh>
    <rPh sb="8" eb="11">
      <t>ツウガクロ</t>
    </rPh>
    <rPh sb="12" eb="13">
      <t>チカ</t>
    </rPh>
    <rPh sb="17" eb="20">
      <t>ムジンカ</t>
    </rPh>
    <rPh sb="27" eb="28">
      <t>バ</t>
    </rPh>
    <rPh sb="36" eb="38">
      <t>コドモ</t>
    </rPh>
    <rPh sb="39" eb="42">
      <t>アンゼンセイ</t>
    </rPh>
    <rPh sb="43" eb="45">
      <t>シンパイ</t>
    </rPh>
    <rPh sb="48" eb="50">
      <t>ガクセイ</t>
    </rPh>
    <rPh sb="51" eb="54">
      <t>コドモタチ</t>
    </rPh>
    <rPh sb="55" eb="56">
      <t>オオ</t>
    </rPh>
    <rPh sb="57" eb="59">
      <t>フベン</t>
    </rPh>
    <phoneticPr fontId="1"/>
  </si>
  <si>
    <t>高校生の利用の仕方を見ていると走りこみ乗車多くて危険です</t>
    <rPh sb="0" eb="3">
      <t>コウコウセイ</t>
    </rPh>
    <rPh sb="4" eb="6">
      <t>リヨウ</t>
    </rPh>
    <rPh sb="7" eb="9">
      <t>シカタ</t>
    </rPh>
    <rPh sb="10" eb="11">
      <t>ミ</t>
    </rPh>
    <rPh sb="15" eb="16">
      <t>ハシ</t>
    </rPh>
    <rPh sb="19" eb="21">
      <t>ジョウシャ</t>
    </rPh>
    <rPh sb="21" eb="22">
      <t>オオ</t>
    </rPh>
    <rPh sb="24" eb="26">
      <t>キケン</t>
    </rPh>
    <phoneticPr fontId="1"/>
  </si>
  <si>
    <t>季節によってJRの料金が変わるのは仕方のないことでしょうか　いつも利用するのに時によって違うのは困ります</t>
    <rPh sb="0" eb="2">
      <t>キセツ</t>
    </rPh>
    <rPh sb="9" eb="11">
      <t>リョウキン</t>
    </rPh>
    <rPh sb="12" eb="13">
      <t>カ</t>
    </rPh>
    <rPh sb="17" eb="19">
      <t>シカタ</t>
    </rPh>
    <rPh sb="33" eb="35">
      <t>リヨウ</t>
    </rPh>
    <rPh sb="39" eb="40">
      <t>トキ</t>
    </rPh>
    <rPh sb="44" eb="45">
      <t>チガ</t>
    </rPh>
    <rPh sb="48" eb="49">
      <t>コマ</t>
    </rPh>
    <phoneticPr fontId="1"/>
  </si>
  <si>
    <t>近鉄とののりつぎ時間を合わせるのは無理なのでしょうね</t>
    <rPh sb="0" eb="2">
      <t>キンテツ</t>
    </rPh>
    <rPh sb="8" eb="10">
      <t>ジカン</t>
    </rPh>
    <rPh sb="11" eb="12">
      <t>ア</t>
    </rPh>
    <rPh sb="17" eb="19">
      <t>ムリ</t>
    </rPh>
    <phoneticPr fontId="1"/>
  </si>
  <si>
    <t>東京都内のJR線転落事故が多発しているようですガードのないホームが多いですが地方においてもやはり危険です利益優先ではなく安全第一を考えガードの設置を希望</t>
    <rPh sb="0" eb="2">
      <t>トウキョウ</t>
    </rPh>
    <rPh sb="2" eb="4">
      <t>トナイ</t>
    </rPh>
    <rPh sb="7" eb="8">
      <t>セン</t>
    </rPh>
    <rPh sb="8" eb="10">
      <t>テンラク</t>
    </rPh>
    <rPh sb="10" eb="12">
      <t>ジコ</t>
    </rPh>
    <rPh sb="13" eb="15">
      <t>タハツ</t>
    </rPh>
    <rPh sb="33" eb="34">
      <t>オオ</t>
    </rPh>
    <rPh sb="38" eb="40">
      <t>チホウ</t>
    </rPh>
    <rPh sb="48" eb="50">
      <t>キケン</t>
    </rPh>
    <rPh sb="52" eb="54">
      <t>リエキ</t>
    </rPh>
    <rPh sb="54" eb="56">
      <t>ユウセン</t>
    </rPh>
    <rPh sb="60" eb="62">
      <t>アンゼン</t>
    </rPh>
    <rPh sb="62" eb="64">
      <t>ダイイチ</t>
    </rPh>
    <rPh sb="65" eb="66">
      <t>カンガ</t>
    </rPh>
    <rPh sb="71" eb="73">
      <t>セッチ</t>
    </rPh>
    <rPh sb="74" eb="76">
      <t>キボウ</t>
    </rPh>
    <phoneticPr fontId="1"/>
  </si>
  <si>
    <t>田丸駅を良く利用しています新幹線の切符を良く買っていますが無人化すると大変不便です無人化しないで下さい　快速みえの停車本数が少ないのが不便　駅舎の無人化は青少年の健全育成にもマイナスです</t>
    <rPh sb="0" eb="3">
      <t>タマルエキ</t>
    </rPh>
    <rPh sb="4" eb="5">
      <t>ヨ</t>
    </rPh>
    <rPh sb="6" eb="8">
      <t>リヨウ</t>
    </rPh>
    <rPh sb="13" eb="16">
      <t>シンカンセン</t>
    </rPh>
    <rPh sb="17" eb="19">
      <t>キップ</t>
    </rPh>
    <rPh sb="20" eb="21">
      <t>ヨ</t>
    </rPh>
    <rPh sb="22" eb="23">
      <t>カ</t>
    </rPh>
    <rPh sb="29" eb="32">
      <t>ムジンカ</t>
    </rPh>
    <rPh sb="35" eb="37">
      <t>タイヘン</t>
    </rPh>
    <rPh sb="37" eb="39">
      <t>フベン</t>
    </rPh>
    <rPh sb="41" eb="44">
      <t>ムジンカ</t>
    </rPh>
    <rPh sb="48" eb="49">
      <t>クダ</t>
    </rPh>
    <rPh sb="52" eb="54">
      <t>カイソク</t>
    </rPh>
    <rPh sb="57" eb="59">
      <t>テイシャ</t>
    </rPh>
    <rPh sb="59" eb="61">
      <t>ホンスウ</t>
    </rPh>
    <rPh sb="62" eb="63">
      <t>スク</t>
    </rPh>
    <rPh sb="67" eb="69">
      <t>フベン</t>
    </rPh>
    <rPh sb="70" eb="72">
      <t>エキシャ</t>
    </rPh>
    <rPh sb="73" eb="76">
      <t>ムジンカ</t>
    </rPh>
    <rPh sb="77" eb="80">
      <t>セイショウネン</t>
    </rPh>
    <rPh sb="81" eb="83">
      <t>ケンゼン</t>
    </rPh>
    <rPh sb="83" eb="85">
      <t>イクセイ</t>
    </rPh>
    <phoneticPr fontId="1"/>
  </si>
  <si>
    <t>以前複線から単線に変わる直前で緊急停車しその直後上り列車が走りすぎて行き怖い思いをし又一時間以上遅れその対応が事務的で誠意が感じられませんでした安全第一に運行して下さい</t>
    <rPh sb="0" eb="2">
      <t>イゼン</t>
    </rPh>
    <rPh sb="2" eb="4">
      <t>フクセン</t>
    </rPh>
    <rPh sb="6" eb="8">
      <t>タンセン</t>
    </rPh>
    <rPh sb="9" eb="10">
      <t>カ</t>
    </rPh>
    <rPh sb="12" eb="14">
      <t>チョクゼン</t>
    </rPh>
    <rPh sb="15" eb="17">
      <t>キンキュウ</t>
    </rPh>
    <rPh sb="17" eb="19">
      <t>テイシャ</t>
    </rPh>
    <rPh sb="22" eb="24">
      <t>チョクゴ</t>
    </rPh>
    <rPh sb="24" eb="25">
      <t>ノボ</t>
    </rPh>
    <rPh sb="26" eb="28">
      <t>レッシャ</t>
    </rPh>
    <rPh sb="29" eb="30">
      <t>ハシ</t>
    </rPh>
    <rPh sb="34" eb="35">
      <t>イ</t>
    </rPh>
    <rPh sb="36" eb="37">
      <t>コワ</t>
    </rPh>
    <rPh sb="38" eb="39">
      <t>オモ</t>
    </rPh>
    <rPh sb="42" eb="43">
      <t>マタ</t>
    </rPh>
    <rPh sb="43" eb="48">
      <t>イチジカンイジョウ</t>
    </rPh>
    <rPh sb="48" eb="49">
      <t>オク</t>
    </rPh>
    <rPh sb="52" eb="54">
      <t>タイオウ</t>
    </rPh>
    <rPh sb="55" eb="58">
      <t>ジムテキ</t>
    </rPh>
    <rPh sb="59" eb="61">
      <t>セイイ</t>
    </rPh>
    <rPh sb="62" eb="63">
      <t>カン</t>
    </rPh>
    <rPh sb="72" eb="74">
      <t>アンゼン</t>
    </rPh>
    <rPh sb="74" eb="76">
      <t>ダイイチ</t>
    </rPh>
    <rPh sb="77" eb="79">
      <t>ウンコウ</t>
    </rPh>
    <rPh sb="81" eb="82">
      <t>クダ</t>
    </rPh>
    <phoneticPr fontId="1"/>
  </si>
  <si>
    <t>ホームで並ぶところで狭いところがあり並んで人をよけて通行する時に危険を思った</t>
    <rPh sb="4" eb="5">
      <t>ナラ</t>
    </rPh>
    <rPh sb="10" eb="11">
      <t>セマ</t>
    </rPh>
    <rPh sb="18" eb="19">
      <t>ナラ</t>
    </rPh>
    <rPh sb="21" eb="22">
      <t>ヒト</t>
    </rPh>
    <rPh sb="26" eb="28">
      <t>ツウコウ</t>
    </rPh>
    <rPh sb="30" eb="31">
      <t>トキ</t>
    </rPh>
    <rPh sb="32" eb="34">
      <t>キケン</t>
    </rPh>
    <rPh sb="35" eb="36">
      <t>オモ</t>
    </rPh>
    <phoneticPr fontId="1"/>
  </si>
  <si>
    <t>参宮線の複線化</t>
    <rPh sb="0" eb="3">
      <t>サングウセン</t>
    </rPh>
    <rPh sb="4" eb="7">
      <t>フクセンカ</t>
    </rPh>
    <phoneticPr fontId="1"/>
  </si>
  <si>
    <t>在来線駅の無人化をしないでほしい</t>
    <rPh sb="0" eb="3">
      <t>ザイライセン</t>
    </rPh>
    <rPh sb="3" eb="4">
      <t>エキ</t>
    </rPh>
    <rPh sb="5" eb="8">
      <t>ムジンカ</t>
    </rPh>
    <phoneticPr fontId="1"/>
  </si>
  <si>
    <t>台風の時電車がいつもの乗り換え先に止まっていなかったのでどうなっているかたずねるとこんな日ですからと薄ら笑いを浮かべられて腹立たしかったもっとしっかり教育してほしい</t>
    <rPh sb="0" eb="2">
      <t>タイフウ</t>
    </rPh>
    <rPh sb="3" eb="4">
      <t>トキ</t>
    </rPh>
    <rPh sb="4" eb="6">
      <t>デンシャ</t>
    </rPh>
    <rPh sb="11" eb="12">
      <t>ノ</t>
    </rPh>
    <rPh sb="13" eb="14">
      <t>カ</t>
    </rPh>
    <rPh sb="15" eb="16">
      <t>サキ</t>
    </rPh>
    <rPh sb="17" eb="18">
      <t>ト</t>
    </rPh>
    <rPh sb="44" eb="45">
      <t>ヒ</t>
    </rPh>
    <rPh sb="50" eb="53">
      <t>ウスラワラ</t>
    </rPh>
    <rPh sb="55" eb="56">
      <t>ウ</t>
    </rPh>
    <rPh sb="61" eb="63">
      <t>ハラダ</t>
    </rPh>
    <rPh sb="75" eb="77">
      <t>キョウイク</t>
    </rPh>
    <phoneticPr fontId="1"/>
  </si>
  <si>
    <t>電車が遅れない日のほうが珍しいくらいほぼ毎日遅れる車内放送で遅れた事の事実は放送するが申し訳ありませんと言う詫びの言葉は決して言わないのが不愉快</t>
    <rPh sb="0" eb="2">
      <t>デンシャ</t>
    </rPh>
    <rPh sb="3" eb="4">
      <t>オク</t>
    </rPh>
    <rPh sb="7" eb="8">
      <t>ヒ</t>
    </rPh>
    <rPh sb="12" eb="13">
      <t>メズラ</t>
    </rPh>
    <rPh sb="20" eb="22">
      <t>マイニチ</t>
    </rPh>
    <rPh sb="22" eb="23">
      <t>オク</t>
    </rPh>
    <rPh sb="25" eb="27">
      <t>シャナイ</t>
    </rPh>
    <rPh sb="27" eb="29">
      <t>ホウソウ</t>
    </rPh>
    <rPh sb="30" eb="31">
      <t>オク</t>
    </rPh>
    <rPh sb="33" eb="34">
      <t>コト</t>
    </rPh>
    <rPh sb="35" eb="37">
      <t>ジジツ</t>
    </rPh>
    <rPh sb="38" eb="40">
      <t>ホウソウ</t>
    </rPh>
    <rPh sb="43" eb="44">
      <t>モウ</t>
    </rPh>
    <rPh sb="45" eb="46">
      <t>ワケ</t>
    </rPh>
    <rPh sb="52" eb="53">
      <t>イ</t>
    </rPh>
    <rPh sb="54" eb="55">
      <t>ワ</t>
    </rPh>
    <rPh sb="57" eb="59">
      <t>コトバ</t>
    </rPh>
    <rPh sb="60" eb="61">
      <t>ケッ</t>
    </rPh>
    <rPh sb="63" eb="64">
      <t>イ</t>
    </rPh>
    <rPh sb="69" eb="72">
      <t>フユカイ</t>
    </rPh>
    <phoneticPr fontId="1"/>
  </si>
  <si>
    <t>遅れや不通が多く不便である</t>
    <rPh sb="0" eb="1">
      <t>オク</t>
    </rPh>
    <rPh sb="3" eb="5">
      <t>フツウ</t>
    </rPh>
    <rPh sb="6" eb="7">
      <t>オオ</t>
    </rPh>
    <rPh sb="8" eb="10">
      <t>フベン</t>
    </rPh>
    <phoneticPr fontId="1"/>
  </si>
  <si>
    <t>宮川</t>
    <rPh sb="0" eb="2">
      <t>ミヤガワ</t>
    </rPh>
    <phoneticPr fontId="1"/>
  </si>
  <si>
    <t>田舎なので仕方がないかもしれませんが本数が少ない。利用者が少ないのでしょうが学生もいますし、もっと本数を増やしてほしいです。のぞみを10分ごと運行するよりローカル線を大切にして下さい。</t>
    <rPh sb="0" eb="2">
      <t>イナカ</t>
    </rPh>
    <rPh sb="5" eb="7">
      <t>シカタ</t>
    </rPh>
    <rPh sb="18" eb="20">
      <t>ホンスウ</t>
    </rPh>
    <rPh sb="21" eb="22">
      <t>スク</t>
    </rPh>
    <rPh sb="25" eb="28">
      <t>リヨウシャ</t>
    </rPh>
    <rPh sb="29" eb="30">
      <t>スク</t>
    </rPh>
    <rPh sb="38" eb="40">
      <t>ガクセイ</t>
    </rPh>
    <rPh sb="49" eb="51">
      <t>ホンスウ</t>
    </rPh>
    <rPh sb="52" eb="53">
      <t>フ</t>
    </rPh>
    <rPh sb="68" eb="69">
      <t>フン</t>
    </rPh>
    <rPh sb="71" eb="73">
      <t>ウンコウ</t>
    </rPh>
    <rPh sb="81" eb="82">
      <t>セン</t>
    </rPh>
    <rPh sb="83" eb="85">
      <t>タイセツ</t>
    </rPh>
    <rPh sb="88" eb="89">
      <t>クダ</t>
    </rPh>
    <phoneticPr fontId="1"/>
  </si>
  <si>
    <t>伊勢市</t>
    <rPh sb="0" eb="3">
      <t>イセシ</t>
    </rPh>
    <phoneticPr fontId="1"/>
  </si>
  <si>
    <t>中央リニア新幹線の建設に反対しますせっかくある在来線の充実を願います　伊勢市駅のJR側の構内トイレを洋式を一つでも作ってください</t>
    <rPh sb="0" eb="2">
      <t>チュウオウ</t>
    </rPh>
    <rPh sb="5" eb="8">
      <t>シンカンセン</t>
    </rPh>
    <rPh sb="9" eb="11">
      <t>ケンセツ</t>
    </rPh>
    <rPh sb="12" eb="14">
      <t>ハンタイ</t>
    </rPh>
    <rPh sb="23" eb="26">
      <t>ザイライセン</t>
    </rPh>
    <rPh sb="27" eb="29">
      <t>ジュウジツ</t>
    </rPh>
    <rPh sb="30" eb="31">
      <t>ネガ</t>
    </rPh>
    <rPh sb="35" eb="39">
      <t>イセシエキ</t>
    </rPh>
    <rPh sb="42" eb="43">
      <t>ガワ</t>
    </rPh>
    <rPh sb="44" eb="46">
      <t>コウナイ</t>
    </rPh>
    <rPh sb="50" eb="52">
      <t>ヨウシキ</t>
    </rPh>
    <rPh sb="53" eb="54">
      <t>ヒト</t>
    </rPh>
    <rPh sb="57" eb="58">
      <t>ツク</t>
    </rPh>
    <phoneticPr fontId="1"/>
  </si>
  <si>
    <t>快速みえを良く利用します通勤通学時間帯の車両をもっと増やしてください</t>
    <rPh sb="0" eb="2">
      <t>カイソク</t>
    </rPh>
    <rPh sb="5" eb="6">
      <t>ヨ</t>
    </rPh>
    <rPh sb="7" eb="9">
      <t>リヨウ</t>
    </rPh>
    <rPh sb="12" eb="14">
      <t>ツウキン</t>
    </rPh>
    <rPh sb="14" eb="16">
      <t>ツウガク</t>
    </rPh>
    <rPh sb="16" eb="19">
      <t>ジカンタイ</t>
    </rPh>
    <rPh sb="20" eb="22">
      <t>シャリョウ</t>
    </rPh>
    <rPh sb="26" eb="27">
      <t>フ</t>
    </rPh>
    <phoneticPr fontId="1"/>
  </si>
  <si>
    <t>ホームの安全柵は設置できないのか。車両によりドア位置が違うので、難しいかもしれないが。</t>
    <rPh sb="4" eb="7">
      <t>アンゼンサク</t>
    </rPh>
    <rPh sb="8" eb="10">
      <t>セッチ</t>
    </rPh>
    <rPh sb="17" eb="19">
      <t>シャリョウ</t>
    </rPh>
    <rPh sb="24" eb="26">
      <t>イチ</t>
    </rPh>
    <rPh sb="27" eb="28">
      <t>チガ</t>
    </rPh>
    <rPh sb="32" eb="33">
      <t>ムズカ</t>
    </rPh>
    <phoneticPr fontId="1"/>
  </si>
  <si>
    <t>三重県内にリニアの駅は不要。県内のＪＲ利便性向上には、下記の2点。</t>
    <rPh sb="0" eb="2">
      <t>ミエ</t>
    </rPh>
    <rPh sb="2" eb="4">
      <t>ケンナイ</t>
    </rPh>
    <rPh sb="9" eb="10">
      <t>エキ</t>
    </rPh>
    <rPh sb="11" eb="13">
      <t>フヨウ</t>
    </rPh>
    <rPh sb="14" eb="16">
      <t>ケンナイ</t>
    </rPh>
    <rPh sb="19" eb="22">
      <t>リベンセイ</t>
    </rPh>
    <rPh sb="22" eb="24">
      <t>コウジョウ</t>
    </rPh>
    <rPh sb="27" eb="29">
      <t>カキ</t>
    </rPh>
    <rPh sb="31" eb="32">
      <t>テン</t>
    </rPh>
    <phoneticPr fontId="1"/>
  </si>
  <si>
    <t>①名古屋・津間の複線化②快速みえの本数を1時間あたり、２or３本へ（そのうち1本のみ、現行どおり伊勢・鳥羽、2本は津</t>
    <rPh sb="1" eb="4">
      <t>ナゴヤ</t>
    </rPh>
    <rPh sb="5" eb="6">
      <t>ツ</t>
    </rPh>
    <rPh sb="6" eb="7">
      <t>カン</t>
    </rPh>
    <rPh sb="8" eb="11">
      <t>フクセンカ</t>
    </rPh>
    <rPh sb="12" eb="14">
      <t>カイソク</t>
    </rPh>
    <rPh sb="17" eb="19">
      <t>ホンスウ</t>
    </rPh>
    <rPh sb="21" eb="23">
      <t>ジカン</t>
    </rPh>
    <rPh sb="31" eb="32">
      <t>ホン</t>
    </rPh>
    <rPh sb="39" eb="40">
      <t>ホン</t>
    </rPh>
    <rPh sb="43" eb="45">
      <t>ゲンコウ</t>
    </rPh>
    <rPh sb="48" eb="50">
      <t>イセ</t>
    </rPh>
    <rPh sb="51" eb="53">
      <t>トバ</t>
    </rPh>
    <rPh sb="55" eb="56">
      <t>ホン</t>
    </rPh>
    <rPh sb="57" eb="58">
      <t>ツ</t>
    </rPh>
    <phoneticPr fontId="1"/>
  </si>
  <si>
    <t>一志</t>
    <rPh sb="0" eb="1">
      <t>イチ</t>
    </rPh>
    <rPh sb="1" eb="2">
      <t>ココロザシ</t>
    </rPh>
    <phoneticPr fontId="1"/>
  </si>
  <si>
    <t>無人駅（一志駅）ですので、ごみ等が散乱していることが多いです。</t>
    <rPh sb="0" eb="3">
      <t>ムジンエキ</t>
    </rPh>
    <rPh sb="4" eb="5">
      <t>イチ</t>
    </rPh>
    <rPh sb="5" eb="6">
      <t>ココロザシ</t>
    </rPh>
    <rPh sb="6" eb="7">
      <t>エキ</t>
    </rPh>
    <rPh sb="15" eb="16">
      <t>ナド</t>
    </rPh>
    <rPh sb="17" eb="19">
      <t>サンラン</t>
    </rPh>
    <rPh sb="26" eb="27">
      <t>オオ</t>
    </rPh>
    <phoneticPr fontId="1"/>
  </si>
  <si>
    <t>ダイヤ改正によって、すごく不便になってしまいました。松阪→名古屋→奈良井　青空フリーパスの旅、松阪の出発時間遅くなったため、快速に乗れなくなってしまいました。残念、残念、残念</t>
    <rPh sb="3" eb="5">
      <t>カイセイ</t>
    </rPh>
    <rPh sb="13" eb="15">
      <t>フベン</t>
    </rPh>
    <rPh sb="26" eb="28">
      <t>マツサカ</t>
    </rPh>
    <rPh sb="29" eb="32">
      <t>ナゴヤ</t>
    </rPh>
    <rPh sb="33" eb="36">
      <t>ナライ</t>
    </rPh>
    <rPh sb="37" eb="39">
      <t>アオゾラ</t>
    </rPh>
    <rPh sb="45" eb="46">
      <t>タビ</t>
    </rPh>
    <rPh sb="47" eb="49">
      <t>マツサカ</t>
    </rPh>
    <rPh sb="50" eb="52">
      <t>シュッパツ</t>
    </rPh>
    <rPh sb="52" eb="54">
      <t>ジカン</t>
    </rPh>
    <rPh sb="54" eb="55">
      <t>オソ</t>
    </rPh>
    <rPh sb="62" eb="64">
      <t>カイソク</t>
    </rPh>
    <rPh sb="65" eb="66">
      <t>ノ</t>
    </rPh>
    <rPh sb="79" eb="81">
      <t>ザンネン</t>
    </rPh>
    <rPh sb="82" eb="84">
      <t>ザンネン</t>
    </rPh>
    <rPh sb="85" eb="87">
      <t>ザンネン</t>
    </rPh>
    <phoneticPr fontId="1"/>
  </si>
  <si>
    <t>伊勢大井</t>
    <rPh sb="0" eb="2">
      <t>イセ</t>
    </rPh>
    <rPh sb="2" eb="4">
      <t>オオイ</t>
    </rPh>
    <phoneticPr fontId="1"/>
  </si>
  <si>
    <t>リニアの建設は不要、予算ばかりで地方の利便さは無視されている。庶民の足としてのＪＲであってほしい。</t>
    <rPh sb="4" eb="6">
      <t>ケンセツ</t>
    </rPh>
    <rPh sb="7" eb="9">
      <t>フヨウ</t>
    </rPh>
    <rPh sb="10" eb="12">
      <t>ヨサン</t>
    </rPh>
    <rPh sb="16" eb="18">
      <t>チホウ</t>
    </rPh>
    <rPh sb="19" eb="21">
      <t>リベン</t>
    </rPh>
    <rPh sb="23" eb="25">
      <t>ムシ</t>
    </rPh>
    <rPh sb="31" eb="33">
      <t>ショミン</t>
    </rPh>
    <rPh sb="34" eb="35">
      <t>アシ</t>
    </rPh>
    <phoneticPr fontId="1"/>
  </si>
  <si>
    <t>名松線の早急な復旧を願う。美杉の活性化のためにも</t>
    <rPh sb="0" eb="3">
      <t>メイショウセン</t>
    </rPh>
    <rPh sb="4" eb="6">
      <t>ソウキュウ</t>
    </rPh>
    <rPh sb="7" eb="9">
      <t>フッキュウ</t>
    </rPh>
    <rPh sb="10" eb="11">
      <t>ネガ</t>
    </rPh>
    <rPh sb="13" eb="15">
      <t>ミスギ</t>
    </rPh>
    <rPh sb="16" eb="19">
      <t>カッセイカ</t>
    </rPh>
    <phoneticPr fontId="1"/>
  </si>
  <si>
    <t>牛久保</t>
    <rPh sb="0" eb="3">
      <t>ウシクボ</t>
    </rPh>
    <phoneticPr fontId="1"/>
  </si>
  <si>
    <t>牛久保駅には跨線橋はありますが屋根がなく雨降り時困ります。是非とも屋根の設置を希望します。</t>
    <rPh sb="0" eb="3">
      <t>ウシクボ</t>
    </rPh>
    <rPh sb="3" eb="4">
      <t>エキ</t>
    </rPh>
    <rPh sb="6" eb="9">
      <t>コセンキョウ</t>
    </rPh>
    <rPh sb="15" eb="17">
      <t>ヤネ</t>
    </rPh>
    <rPh sb="20" eb="21">
      <t>アメ</t>
    </rPh>
    <rPh sb="21" eb="22">
      <t>フ</t>
    </rPh>
    <rPh sb="23" eb="24">
      <t>ジ</t>
    </rPh>
    <rPh sb="24" eb="25">
      <t>コマ</t>
    </rPh>
    <rPh sb="29" eb="31">
      <t>ゼヒ</t>
    </rPh>
    <rPh sb="33" eb="35">
      <t>ヤネ</t>
    </rPh>
    <rPh sb="36" eb="38">
      <t>セッチ</t>
    </rPh>
    <rPh sb="39" eb="41">
      <t>キボウ</t>
    </rPh>
    <phoneticPr fontId="1"/>
  </si>
  <si>
    <t>新城</t>
    <rPh sb="0" eb="2">
      <t>シンシロ</t>
    </rPh>
    <phoneticPr fontId="1"/>
  </si>
  <si>
    <t>フラフラしている酔っ払いは退場させる</t>
    <rPh sb="8" eb="9">
      <t>ヨ</t>
    </rPh>
    <rPh sb="10" eb="11">
      <t>パラ</t>
    </rPh>
    <rPh sb="13" eb="15">
      <t>タイジョウ</t>
    </rPh>
    <phoneticPr fontId="1"/>
  </si>
  <si>
    <t>飯田線の特急は、いつもガラガラなので必要ない。一車両だけのワンマンでも良いので、もう少し本数をふやしてほしい。</t>
    <rPh sb="0" eb="3">
      <t>イイダセン</t>
    </rPh>
    <rPh sb="4" eb="6">
      <t>トッキュウ</t>
    </rPh>
    <rPh sb="18" eb="20">
      <t>ヒツヨウ</t>
    </rPh>
    <rPh sb="23" eb="24">
      <t>1</t>
    </rPh>
    <rPh sb="24" eb="26">
      <t>シャリョウ</t>
    </rPh>
    <rPh sb="35" eb="36">
      <t>ヨ</t>
    </rPh>
    <rPh sb="42" eb="43">
      <t>スコ</t>
    </rPh>
    <rPh sb="44" eb="46">
      <t>ホンスウ</t>
    </rPh>
    <phoneticPr fontId="1"/>
  </si>
  <si>
    <t>駅の近くに無料駐車場を作る</t>
    <rPh sb="0" eb="1">
      <t>エキ</t>
    </rPh>
    <rPh sb="2" eb="3">
      <t>チカ</t>
    </rPh>
    <rPh sb="5" eb="7">
      <t>ムリョウ</t>
    </rPh>
    <rPh sb="7" eb="10">
      <t>チュウシャジョウ</t>
    </rPh>
    <rPh sb="11" eb="12">
      <t>ツク</t>
    </rPh>
    <phoneticPr fontId="1"/>
  </si>
  <si>
    <t>東新町</t>
    <rPh sb="0" eb="1">
      <t>ヒガシ</t>
    </rPh>
    <rPh sb="1" eb="3">
      <t>シンマチ</t>
    </rPh>
    <phoneticPr fontId="1"/>
  </si>
  <si>
    <t>根本的には個人が自分の命は自分で守ることだと思います　海外の鉄道についてのTVを見ているとホームに何の対策もありませんホームがとても低いですよね線路にテントの店があったりでも事故が無い日本にはすぐ他人のせいにする　私の利用駅はのんびりしていますこれで良いのかも</t>
    <rPh sb="0" eb="3">
      <t>コンポンテキ</t>
    </rPh>
    <rPh sb="5" eb="7">
      <t>コジン</t>
    </rPh>
    <rPh sb="8" eb="10">
      <t>ジブン</t>
    </rPh>
    <rPh sb="11" eb="12">
      <t>イノチ</t>
    </rPh>
    <rPh sb="13" eb="15">
      <t>ジブン</t>
    </rPh>
    <rPh sb="16" eb="17">
      <t>マモ</t>
    </rPh>
    <rPh sb="22" eb="23">
      <t>オモ</t>
    </rPh>
    <rPh sb="27" eb="29">
      <t>カイガイ</t>
    </rPh>
    <rPh sb="30" eb="32">
      <t>テツドウ</t>
    </rPh>
    <rPh sb="40" eb="41">
      <t>ミ</t>
    </rPh>
    <rPh sb="49" eb="50">
      <t>ナン</t>
    </rPh>
    <rPh sb="51" eb="53">
      <t>タイサク</t>
    </rPh>
    <rPh sb="66" eb="67">
      <t>ヒク</t>
    </rPh>
    <rPh sb="72" eb="74">
      <t>センロ</t>
    </rPh>
    <rPh sb="79" eb="80">
      <t>ミセ</t>
    </rPh>
    <rPh sb="87" eb="89">
      <t>ジコ</t>
    </rPh>
    <rPh sb="90" eb="91">
      <t>ナ</t>
    </rPh>
    <rPh sb="92" eb="94">
      <t>ニホン</t>
    </rPh>
    <rPh sb="98" eb="100">
      <t>タニン</t>
    </rPh>
    <rPh sb="107" eb="108">
      <t>ワタシ</t>
    </rPh>
    <rPh sb="109" eb="111">
      <t>リヨウ</t>
    </rPh>
    <rPh sb="111" eb="112">
      <t>エキ</t>
    </rPh>
    <rPh sb="125" eb="126">
      <t>イ</t>
    </rPh>
    <phoneticPr fontId="1"/>
  </si>
  <si>
    <t>ホームで列車を待っているとどうしても線路上のゴミが目に付きます高校生の乗降が多い当駅です捨てる人が悪いのですが列車数が少ないのでその間に非常勤らしき人が努力してほしいなと勝手に思っています私が線路におりて拾っても構わないがきっと怒られてしまうでしょうね</t>
    <rPh sb="4" eb="6">
      <t>レッシャ</t>
    </rPh>
    <rPh sb="7" eb="8">
      <t>マ</t>
    </rPh>
    <rPh sb="18" eb="21">
      <t>センロジョウ</t>
    </rPh>
    <rPh sb="25" eb="26">
      <t>メ</t>
    </rPh>
    <rPh sb="27" eb="28">
      <t>ツ</t>
    </rPh>
    <rPh sb="31" eb="34">
      <t>コウコウセイ</t>
    </rPh>
    <rPh sb="35" eb="37">
      <t>ジョウコウ</t>
    </rPh>
    <rPh sb="38" eb="39">
      <t>オオ</t>
    </rPh>
    <rPh sb="40" eb="41">
      <t>トウ</t>
    </rPh>
    <rPh sb="41" eb="42">
      <t>エキ</t>
    </rPh>
    <rPh sb="44" eb="45">
      <t>ス</t>
    </rPh>
    <rPh sb="47" eb="48">
      <t>ヒト</t>
    </rPh>
    <rPh sb="49" eb="50">
      <t>ワル</t>
    </rPh>
    <rPh sb="55" eb="57">
      <t>レッシャ</t>
    </rPh>
    <rPh sb="57" eb="58">
      <t>スウ</t>
    </rPh>
    <rPh sb="59" eb="60">
      <t>スク</t>
    </rPh>
    <rPh sb="66" eb="67">
      <t>アイダ</t>
    </rPh>
    <rPh sb="68" eb="71">
      <t>ヒジョウキン</t>
    </rPh>
    <rPh sb="74" eb="75">
      <t>ヒト</t>
    </rPh>
    <rPh sb="76" eb="78">
      <t>ドリョク</t>
    </rPh>
    <rPh sb="85" eb="87">
      <t>カッテ</t>
    </rPh>
    <rPh sb="88" eb="89">
      <t>オモ</t>
    </rPh>
    <rPh sb="94" eb="95">
      <t>ワタシ</t>
    </rPh>
    <rPh sb="96" eb="98">
      <t>センロ</t>
    </rPh>
    <rPh sb="102" eb="103">
      <t>ヒロ</t>
    </rPh>
    <rPh sb="106" eb="107">
      <t>カマ</t>
    </rPh>
    <rPh sb="114" eb="115">
      <t>オコ</t>
    </rPh>
    <phoneticPr fontId="1"/>
  </si>
  <si>
    <t>鉄道は良いです月に1～2回しか乗れませんが旅気分です車より周囲が良く見えますゆったりして時間をすごせます車が無くては困る地域ですが鉄道の発展を願っています</t>
    <rPh sb="0" eb="2">
      <t>テツドウ</t>
    </rPh>
    <rPh sb="3" eb="4">
      <t>イ</t>
    </rPh>
    <rPh sb="7" eb="8">
      <t>ツキ</t>
    </rPh>
    <rPh sb="12" eb="13">
      <t>カイ</t>
    </rPh>
    <rPh sb="15" eb="16">
      <t>ノ</t>
    </rPh>
    <rPh sb="21" eb="22">
      <t>タビ</t>
    </rPh>
    <rPh sb="22" eb="24">
      <t>キブン</t>
    </rPh>
    <rPh sb="26" eb="27">
      <t>クルマ</t>
    </rPh>
    <rPh sb="29" eb="31">
      <t>シュウイ</t>
    </rPh>
    <rPh sb="32" eb="33">
      <t>ヨ</t>
    </rPh>
    <rPh sb="34" eb="35">
      <t>ミ</t>
    </rPh>
    <rPh sb="44" eb="46">
      <t>ジカン</t>
    </rPh>
    <rPh sb="52" eb="53">
      <t>クルマ</t>
    </rPh>
    <rPh sb="54" eb="55">
      <t>ナ</t>
    </rPh>
    <rPh sb="58" eb="59">
      <t>コマ</t>
    </rPh>
    <rPh sb="60" eb="62">
      <t>チイキ</t>
    </rPh>
    <rPh sb="65" eb="67">
      <t>テツドウ</t>
    </rPh>
    <rPh sb="68" eb="70">
      <t>ハッテン</t>
    </rPh>
    <rPh sb="71" eb="72">
      <t>ネガ</t>
    </rPh>
    <phoneticPr fontId="1"/>
  </si>
  <si>
    <t>ゆっくり走る飯田線が大好きです田舎に住む人間にとって大切な足ですずっと残してほしいです</t>
    <rPh sb="4" eb="5">
      <t>ハシ</t>
    </rPh>
    <rPh sb="6" eb="8">
      <t>イイダ</t>
    </rPh>
    <rPh sb="8" eb="9">
      <t>セン</t>
    </rPh>
    <rPh sb="10" eb="12">
      <t>ダイス</t>
    </rPh>
    <rPh sb="15" eb="17">
      <t>イナカ</t>
    </rPh>
    <rPh sb="18" eb="19">
      <t>ス</t>
    </rPh>
    <rPh sb="20" eb="22">
      <t>ニンゲン</t>
    </rPh>
    <rPh sb="26" eb="28">
      <t>タイセツ</t>
    </rPh>
    <rPh sb="29" eb="30">
      <t>アシ</t>
    </rPh>
    <rPh sb="35" eb="36">
      <t>ノコ</t>
    </rPh>
    <phoneticPr fontId="1"/>
  </si>
  <si>
    <t>鉄道の利用を増やすことに賛成です環境のことを考えると電車を選んで乗ってしまいます豊橋ー名古屋の料金がもう少し安いともっと利用しやすいのにと思います</t>
    <rPh sb="0" eb="2">
      <t>テツドウ</t>
    </rPh>
    <rPh sb="3" eb="5">
      <t>リヨウ</t>
    </rPh>
    <rPh sb="6" eb="7">
      <t>フ</t>
    </rPh>
    <rPh sb="12" eb="14">
      <t>サンセイ</t>
    </rPh>
    <rPh sb="16" eb="18">
      <t>カンキョウ</t>
    </rPh>
    <rPh sb="22" eb="23">
      <t>カンガ</t>
    </rPh>
    <rPh sb="26" eb="28">
      <t>デンシャ</t>
    </rPh>
    <rPh sb="29" eb="30">
      <t>エラ</t>
    </rPh>
    <rPh sb="32" eb="33">
      <t>ノ</t>
    </rPh>
    <rPh sb="40" eb="42">
      <t>トヨハシ</t>
    </rPh>
    <rPh sb="43" eb="46">
      <t>ナゴヤ</t>
    </rPh>
    <rPh sb="47" eb="49">
      <t>リョウキン</t>
    </rPh>
    <rPh sb="52" eb="53">
      <t>スコ</t>
    </rPh>
    <rPh sb="54" eb="55">
      <t>ヤス</t>
    </rPh>
    <rPh sb="60" eb="62">
      <t>リヨウ</t>
    </rPh>
    <rPh sb="69" eb="70">
      <t>オモ</t>
    </rPh>
    <phoneticPr fontId="1"/>
  </si>
  <si>
    <t>乗り降りの部分を閉めて鉄柵をつけると良いのですが費用がかかるので</t>
    <rPh sb="0" eb="1">
      <t>ノ</t>
    </rPh>
    <rPh sb="2" eb="3">
      <t>オ</t>
    </rPh>
    <rPh sb="5" eb="7">
      <t>ブブン</t>
    </rPh>
    <rPh sb="8" eb="9">
      <t>シ</t>
    </rPh>
    <rPh sb="11" eb="12">
      <t>テツ</t>
    </rPh>
    <rPh sb="12" eb="13">
      <t>サク</t>
    </rPh>
    <rPh sb="18" eb="19">
      <t>ヨ</t>
    </rPh>
    <rPh sb="24" eb="26">
      <t>ヒヨウ</t>
    </rPh>
    <phoneticPr fontId="1"/>
  </si>
  <si>
    <t>新城駅止まりを東新町駅まで延長してほしい</t>
    <rPh sb="0" eb="3">
      <t>シンシロエキ</t>
    </rPh>
    <rPh sb="3" eb="4">
      <t>ト</t>
    </rPh>
    <rPh sb="7" eb="8">
      <t>ヒガシ</t>
    </rPh>
    <rPh sb="8" eb="10">
      <t>シンマチ</t>
    </rPh>
    <rPh sb="10" eb="11">
      <t>エキ</t>
    </rPh>
    <rPh sb="13" eb="15">
      <t>エンチョウ</t>
    </rPh>
    <phoneticPr fontId="1"/>
  </si>
  <si>
    <t>雨天の日は屋根部分が少ないため混雑するから危険だと思います</t>
    <rPh sb="0" eb="2">
      <t>ウテン</t>
    </rPh>
    <rPh sb="3" eb="4">
      <t>ヒ</t>
    </rPh>
    <rPh sb="5" eb="7">
      <t>ヤネ</t>
    </rPh>
    <rPh sb="7" eb="9">
      <t>ブブン</t>
    </rPh>
    <rPh sb="10" eb="11">
      <t>スク</t>
    </rPh>
    <rPh sb="15" eb="17">
      <t>コンザツ</t>
    </rPh>
    <rPh sb="21" eb="23">
      <t>キケン</t>
    </rPh>
    <rPh sb="25" eb="26">
      <t>オモ</t>
    </rPh>
    <phoneticPr fontId="1"/>
  </si>
  <si>
    <t>無人化になり駅、待合室等ゴミが散乱しているのを良く見ますゴミ箱の設置は可能ですか</t>
    <rPh sb="0" eb="3">
      <t>ムジンカ</t>
    </rPh>
    <rPh sb="6" eb="7">
      <t>エキ</t>
    </rPh>
    <rPh sb="8" eb="11">
      <t>マチアイシツ</t>
    </rPh>
    <rPh sb="11" eb="12">
      <t>トウ</t>
    </rPh>
    <rPh sb="15" eb="17">
      <t>サンラン</t>
    </rPh>
    <rPh sb="23" eb="24">
      <t>ヨ</t>
    </rPh>
    <rPh sb="25" eb="26">
      <t>ミ</t>
    </rPh>
    <rPh sb="30" eb="31">
      <t>バコ</t>
    </rPh>
    <rPh sb="32" eb="34">
      <t>セッチ</t>
    </rPh>
    <rPh sb="35" eb="37">
      <t>カノウ</t>
    </rPh>
    <phoneticPr fontId="1"/>
  </si>
  <si>
    <t>ワンマンに1度しましたが一番前車両までいくのはお年寄りにつらいと思います</t>
    <rPh sb="6" eb="7">
      <t>ド</t>
    </rPh>
    <rPh sb="12" eb="14">
      <t>イチバン</t>
    </rPh>
    <rPh sb="14" eb="15">
      <t>マエ</t>
    </rPh>
    <rPh sb="15" eb="17">
      <t>シャリョウ</t>
    </rPh>
    <rPh sb="24" eb="26">
      <t>トシヨ</t>
    </rPh>
    <rPh sb="32" eb="33">
      <t>オモ</t>
    </rPh>
    <phoneticPr fontId="1"/>
  </si>
  <si>
    <t>中部天竜</t>
    <rPh sb="0" eb="2">
      <t>チュウブ</t>
    </rPh>
    <rPh sb="2" eb="4">
      <t>テンリュウ</t>
    </rPh>
    <phoneticPr fontId="1"/>
  </si>
  <si>
    <t>階段に手すりをつけてほしい。</t>
    <rPh sb="0" eb="2">
      <t>カイダン</t>
    </rPh>
    <rPh sb="3" eb="4">
      <t>テ</t>
    </rPh>
    <phoneticPr fontId="1"/>
  </si>
  <si>
    <t>中部天竜の駅長は既存の椅子を全部撤去し、佐久間病院へ治療に来るお年寄りは皆さん座る椅子もなく、２時間に１本来る電車を立って待っています。安心とサービスの精神ないＪＲ東海の姿を見るとがっかりします。駅員や乗務員にお願いしたり、頼みますと皆さん逃げ腰で、我々に言われても困ります‥逃げるＪＲ東海は社員教育で現場での要求は、本社に連絡できないシステムですか？　社長に聞いてみたい。</t>
    <rPh sb="0" eb="2">
      <t>チュウブ</t>
    </rPh>
    <rPh sb="2" eb="4">
      <t>テンリュウ</t>
    </rPh>
    <rPh sb="5" eb="7">
      <t>エキチョウ</t>
    </rPh>
    <rPh sb="8" eb="10">
      <t>キゾン</t>
    </rPh>
    <rPh sb="11" eb="13">
      <t>イス</t>
    </rPh>
    <rPh sb="14" eb="16">
      <t>ゼンブ</t>
    </rPh>
    <rPh sb="16" eb="18">
      <t>テッキョ</t>
    </rPh>
    <rPh sb="20" eb="23">
      <t>サクマ</t>
    </rPh>
    <rPh sb="23" eb="25">
      <t>ビョウイン</t>
    </rPh>
    <rPh sb="26" eb="28">
      <t>チリョウ</t>
    </rPh>
    <rPh sb="29" eb="30">
      <t>ク</t>
    </rPh>
    <rPh sb="32" eb="34">
      <t>トシヨ</t>
    </rPh>
    <rPh sb="36" eb="37">
      <t>ミナ</t>
    </rPh>
    <rPh sb="39" eb="40">
      <t>スワ</t>
    </rPh>
    <rPh sb="41" eb="43">
      <t>イス</t>
    </rPh>
    <rPh sb="48" eb="50">
      <t>ジカン</t>
    </rPh>
    <rPh sb="52" eb="53">
      <t>ホン</t>
    </rPh>
    <rPh sb="53" eb="54">
      <t>ク</t>
    </rPh>
    <rPh sb="55" eb="57">
      <t>デンシャ</t>
    </rPh>
    <rPh sb="58" eb="59">
      <t>タ</t>
    </rPh>
    <rPh sb="61" eb="62">
      <t>マ</t>
    </rPh>
    <rPh sb="68" eb="70">
      <t>アンシン</t>
    </rPh>
    <rPh sb="76" eb="78">
      <t>セイシン</t>
    </rPh>
    <rPh sb="82" eb="84">
      <t>トウカイ</t>
    </rPh>
    <rPh sb="85" eb="86">
      <t>スガタ</t>
    </rPh>
    <rPh sb="87" eb="88">
      <t>ミ</t>
    </rPh>
    <rPh sb="98" eb="100">
      <t>エキイン</t>
    </rPh>
    <rPh sb="101" eb="104">
      <t>ジョウムイン</t>
    </rPh>
    <rPh sb="106" eb="107">
      <t>ネガ</t>
    </rPh>
    <rPh sb="112" eb="113">
      <t>タノ</t>
    </rPh>
    <rPh sb="117" eb="118">
      <t>ミナ</t>
    </rPh>
    <rPh sb="120" eb="121">
      <t>ニ</t>
    </rPh>
    <rPh sb="122" eb="123">
      <t>ゴシ</t>
    </rPh>
    <rPh sb="125" eb="127">
      <t>ワレワレ</t>
    </rPh>
    <rPh sb="128" eb="129">
      <t>イ</t>
    </rPh>
    <rPh sb="133" eb="134">
      <t>コマ</t>
    </rPh>
    <rPh sb="138" eb="139">
      <t>ニ</t>
    </rPh>
    <rPh sb="143" eb="145">
      <t>トウカイ</t>
    </rPh>
    <rPh sb="146" eb="148">
      <t>シャイン</t>
    </rPh>
    <rPh sb="148" eb="150">
      <t>キョウイク</t>
    </rPh>
    <rPh sb="151" eb="153">
      <t>ゲンバ</t>
    </rPh>
    <rPh sb="155" eb="157">
      <t>ヨウキュウ</t>
    </rPh>
    <rPh sb="159" eb="161">
      <t>ホンシャ</t>
    </rPh>
    <rPh sb="162" eb="164">
      <t>レンラク</t>
    </rPh>
    <rPh sb="177" eb="179">
      <t>シャチョウ</t>
    </rPh>
    <rPh sb="180" eb="181">
      <t>キ</t>
    </rPh>
    <phoneticPr fontId="1"/>
  </si>
  <si>
    <t>平岡</t>
    <rPh sb="0" eb="2">
      <t>ヒラオカ</t>
    </rPh>
    <phoneticPr fontId="1"/>
  </si>
  <si>
    <t>本年4月より無人化になった飯田線平岡駅全く一方的に無人化になった残念です　</t>
    <rPh sb="0" eb="2">
      <t>ホンネン</t>
    </rPh>
    <rPh sb="3" eb="4">
      <t>ツキ</t>
    </rPh>
    <rPh sb="6" eb="9">
      <t>ムジンカ</t>
    </rPh>
    <rPh sb="13" eb="15">
      <t>イイダ</t>
    </rPh>
    <rPh sb="15" eb="16">
      <t>セン</t>
    </rPh>
    <rPh sb="16" eb="19">
      <t>ヒラオカエキ</t>
    </rPh>
    <rPh sb="19" eb="20">
      <t>マッタ</t>
    </rPh>
    <rPh sb="21" eb="24">
      <t>イッポウテキ</t>
    </rPh>
    <rPh sb="25" eb="28">
      <t>ムジンカ</t>
    </rPh>
    <rPh sb="32" eb="34">
      <t>ザンネン</t>
    </rPh>
    <phoneticPr fontId="1"/>
  </si>
  <si>
    <t>飯田線より新幹線への連絡が全く無視されているのであまり利用できず残念です</t>
    <rPh sb="0" eb="2">
      <t>イイダ</t>
    </rPh>
    <rPh sb="2" eb="3">
      <t>セン</t>
    </rPh>
    <rPh sb="5" eb="8">
      <t>シンカンセン</t>
    </rPh>
    <rPh sb="10" eb="12">
      <t>レンラク</t>
    </rPh>
    <rPh sb="13" eb="14">
      <t>マッタ</t>
    </rPh>
    <rPh sb="15" eb="17">
      <t>ムシ</t>
    </rPh>
    <rPh sb="27" eb="29">
      <t>リヨウ</t>
    </rPh>
    <rPh sb="32" eb="34">
      <t>ザンネン</t>
    </rPh>
    <phoneticPr fontId="1"/>
  </si>
  <si>
    <t>在来線の無人化をなくす　災害のときの対応が出来ないため</t>
    <rPh sb="0" eb="3">
      <t>ザイライセン</t>
    </rPh>
    <rPh sb="4" eb="7">
      <t>ムジンカ</t>
    </rPh>
    <rPh sb="12" eb="14">
      <t>サイガイ</t>
    </rPh>
    <rPh sb="18" eb="20">
      <t>タイオウ</t>
    </rPh>
    <rPh sb="21" eb="23">
      <t>デキ</t>
    </rPh>
    <phoneticPr fontId="1"/>
  </si>
  <si>
    <t>お知らせの放送が聞き取りにくい　村の公報と連絡が取れないものでしょうか　上り12時頃の電車が欲しい</t>
    <rPh sb="1" eb="2">
      <t>シ</t>
    </rPh>
    <rPh sb="5" eb="7">
      <t>ホウソウ</t>
    </rPh>
    <rPh sb="8" eb="9">
      <t>キ</t>
    </rPh>
    <rPh sb="10" eb="11">
      <t>ト</t>
    </rPh>
    <rPh sb="16" eb="17">
      <t>ムラ</t>
    </rPh>
    <rPh sb="18" eb="20">
      <t>コウホウ</t>
    </rPh>
    <rPh sb="21" eb="23">
      <t>レンラク</t>
    </rPh>
    <rPh sb="24" eb="25">
      <t>ト</t>
    </rPh>
    <rPh sb="36" eb="37">
      <t>ノボ</t>
    </rPh>
    <rPh sb="40" eb="41">
      <t>ジ</t>
    </rPh>
    <rPh sb="41" eb="42">
      <t>ゴロ</t>
    </rPh>
    <rPh sb="43" eb="45">
      <t>デンシャ</t>
    </rPh>
    <rPh sb="46" eb="47">
      <t>ホ</t>
    </rPh>
    <phoneticPr fontId="1"/>
  </si>
  <si>
    <t>乗務員の接客の改善</t>
    <rPh sb="0" eb="3">
      <t>ジョウムイン</t>
    </rPh>
    <rPh sb="4" eb="6">
      <t>セッキャク</t>
    </rPh>
    <rPh sb="7" eb="9">
      <t>カイゼン</t>
    </rPh>
    <phoneticPr fontId="1"/>
  </si>
  <si>
    <t>天竜峡駅の乗り換えをなくしてほしい</t>
    <rPh sb="0" eb="4">
      <t>テンリュウキョウエキ</t>
    </rPh>
    <rPh sb="5" eb="6">
      <t>ノ</t>
    </rPh>
    <rPh sb="7" eb="8">
      <t>カ</t>
    </rPh>
    <phoneticPr fontId="1"/>
  </si>
  <si>
    <t>飯田駅にエスカレーターがあればよいと思っています</t>
    <rPh sb="0" eb="2">
      <t>イイダ</t>
    </rPh>
    <rPh sb="2" eb="3">
      <t>エキ</t>
    </rPh>
    <rPh sb="18" eb="19">
      <t>オモ</t>
    </rPh>
    <phoneticPr fontId="1"/>
  </si>
  <si>
    <t>年齢で病院に通います身体障害者の手帳がありますが一人では大変なので車を使用します半額が使用できれば車でなく電車で飯田まで出やすいです</t>
    <rPh sb="0" eb="2">
      <t>ネンレイ</t>
    </rPh>
    <rPh sb="3" eb="5">
      <t>ビョウイン</t>
    </rPh>
    <rPh sb="6" eb="7">
      <t>カヨ</t>
    </rPh>
    <rPh sb="10" eb="12">
      <t>シンタイ</t>
    </rPh>
    <rPh sb="12" eb="15">
      <t>ショウガイシャ</t>
    </rPh>
    <rPh sb="16" eb="18">
      <t>テチョウ</t>
    </rPh>
    <rPh sb="24" eb="26">
      <t>ヒトリ</t>
    </rPh>
    <rPh sb="28" eb="30">
      <t>タイヘン</t>
    </rPh>
    <rPh sb="33" eb="34">
      <t>クルマ</t>
    </rPh>
    <rPh sb="35" eb="37">
      <t>シヨウ</t>
    </rPh>
    <rPh sb="40" eb="42">
      <t>ハンガク</t>
    </rPh>
    <rPh sb="43" eb="45">
      <t>シヨウ</t>
    </rPh>
    <rPh sb="49" eb="50">
      <t>クルマ</t>
    </rPh>
    <rPh sb="53" eb="55">
      <t>デンシャ</t>
    </rPh>
    <rPh sb="56" eb="58">
      <t>イイダ</t>
    </rPh>
    <rPh sb="60" eb="61">
      <t>デ</t>
    </rPh>
    <phoneticPr fontId="1"/>
  </si>
  <si>
    <t>リニアはいらない　もっと高くてよいタバコも吸って借金に協力しているのに地域の声など聞いていない</t>
    <rPh sb="12" eb="13">
      <t>タカ</t>
    </rPh>
    <rPh sb="21" eb="22">
      <t>ス</t>
    </rPh>
    <rPh sb="24" eb="26">
      <t>シャッキン</t>
    </rPh>
    <rPh sb="27" eb="29">
      <t>キョウリョク</t>
    </rPh>
    <rPh sb="35" eb="37">
      <t>チイキ</t>
    </rPh>
    <rPh sb="38" eb="39">
      <t>コエ</t>
    </rPh>
    <rPh sb="41" eb="42">
      <t>キ</t>
    </rPh>
    <phoneticPr fontId="1"/>
  </si>
  <si>
    <t>我地内を国策で通すことになり土地を削られたが以来60年余親から自分も線路脇の土手の草刈をしていたがJRになって話したら入る許可がいるとまでいわれやっていない</t>
    <rPh sb="0" eb="1">
      <t>ワ</t>
    </rPh>
    <rPh sb="1" eb="2">
      <t>チ</t>
    </rPh>
    <rPh sb="2" eb="3">
      <t>ナイ</t>
    </rPh>
    <rPh sb="4" eb="6">
      <t>コクサク</t>
    </rPh>
    <rPh sb="7" eb="8">
      <t>トオ</t>
    </rPh>
    <rPh sb="14" eb="16">
      <t>トチ</t>
    </rPh>
    <rPh sb="17" eb="18">
      <t>ケズ</t>
    </rPh>
    <rPh sb="22" eb="24">
      <t>イライ</t>
    </rPh>
    <rPh sb="26" eb="27">
      <t>ネン</t>
    </rPh>
    <rPh sb="27" eb="28">
      <t>ヨ</t>
    </rPh>
    <rPh sb="28" eb="29">
      <t>オヤ</t>
    </rPh>
    <rPh sb="31" eb="33">
      <t>ジブン</t>
    </rPh>
    <rPh sb="34" eb="36">
      <t>センロ</t>
    </rPh>
    <rPh sb="36" eb="37">
      <t>ワキ</t>
    </rPh>
    <rPh sb="38" eb="40">
      <t>ドテ</t>
    </rPh>
    <rPh sb="41" eb="43">
      <t>クサカリ</t>
    </rPh>
    <rPh sb="55" eb="56">
      <t>ハナ</t>
    </rPh>
    <rPh sb="59" eb="60">
      <t>ハイ</t>
    </rPh>
    <rPh sb="61" eb="63">
      <t>キョカ</t>
    </rPh>
    <phoneticPr fontId="1"/>
  </si>
  <si>
    <t>線路をまたいでの畑に通りたいといったがJR支社がうるさくて許可しないとまで言われた今年は我地外はJRで刈っていた畑を貸したのにふざけるなではないか</t>
    <rPh sb="0" eb="2">
      <t>センロ</t>
    </rPh>
    <rPh sb="8" eb="9">
      <t>ハタケ</t>
    </rPh>
    <rPh sb="10" eb="11">
      <t>トオ</t>
    </rPh>
    <rPh sb="21" eb="23">
      <t>シシャ</t>
    </rPh>
    <rPh sb="29" eb="31">
      <t>キョカ</t>
    </rPh>
    <rPh sb="37" eb="38">
      <t>イ</t>
    </rPh>
    <rPh sb="41" eb="43">
      <t>コトシ</t>
    </rPh>
    <rPh sb="44" eb="45">
      <t>ワ</t>
    </rPh>
    <rPh sb="45" eb="46">
      <t>チ</t>
    </rPh>
    <rPh sb="46" eb="47">
      <t>ソト</t>
    </rPh>
    <rPh sb="51" eb="52">
      <t>カ</t>
    </rPh>
    <rPh sb="56" eb="57">
      <t>ハタケ</t>
    </rPh>
    <rPh sb="58" eb="59">
      <t>カ</t>
    </rPh>
    <phoneticPr fontId="1"/>
  </si>
  <si>
    <t>①私鉄在来線ですので身体障害者（せめて１・２度）は運賃半額にしてほしい。②天竜峡駅での乗換が老人には不便。なお時間待ちに、寒い時にはたいへんです。</t>
    <rPh sb="1" eb="3">
      <t>シテツ</t>
    </rPh>
    <rPh sb="3" eb="6">
      <t>ザイライセン</t>
    </rPh>
    <rPh sb="10" eb="12">
      <t>シンタイ</t>
    </rPh>
    <rPh sb="12" eb="15">
      <t>ショウガイシャ</t>
    </rPh>
    <rPh sb="22" eb="23">
      <t>ド</t>
    </rPh>
    <rPh sb="25" eb="27">
      <t>ウンチン</t>
    </rPh>
    <rPh sb="27" eb="29">
      <t>ハンガク</t>
    </rPh>
    <rPh sb="37" eb="40">
      <t>テンリュウキョウ</t>
    </rPh>
    <rPh sb="40" eb="41">
      <t>エキ</t>
    </rPh>
    <rPh sb="43" eb="45">
      <t>ノリカエ</t>
    </rPh>
    <rPh sb="46" eb="48">
      <t>ロウジン</t>
    </rPh>
    <rPh sb="50" eb="52">
      <t>フベン</t>
    </rPh>
    <rPh sb="55" eb="57">
      <t>ジカン</t>
    </rPh>
    <rPh sb="57" eb="58">
      <t>マ</t>
    </rPh>
    <rPh sb="61" eb="62">
      <t>サム</t>
    </rPh>
    <rPh sb="63" eb="64">
      <t>トキ</t>
    </rPh>
    <phoneticPr fontId="1"/>
  </si>
  <si>
    <t>空を飛ぶ、飛行機の運賃が安くなっているので、急行運賃がもう少し安くなれば、とても有り難い。例えば豊橋への。　天竜峡駅の電話番号を知りたい</t>
    <rPh sb="0" eb="1">
      <t>ソラ</t>
    </rPh>
    <rPh sb="2" eb="3">
      <t>ト</t>
    </rPh>
    <rPh sb="5" eb="8">
      <t>ヒコウキ</t>
    </rPh>
    <rPh sb="9" eb="11">
      <t>ウンチン</t>
    </rPh>
    <rPh sb="12" eb="13">
      <t>ヤス</t>
    </rPh>
    <rPh sb="22" eb="24">
      <t>キュウコウ</t>
    </rPh>
    <rPh sb="24" eb="26">
      <t>ウンチン</t>
    </rPh>
    <rPh sb="29" eb="30">
      <t>スコ</t>
    </rPh>
    <rPh sb="31" eb="32">
      <t>ヤス</t>
    </rPh>
    <rPh sb="40" eb="41">
      <t>ア</t>
    </rPh>
    <rPh sb="42" eb="43">
      <t>ガタ</t>
    </rPh>
    <rPh sb="45" eb="46">
      <t>タト</t>
    </rPh>
    <rPh sb="48" eb="50">
      <t>トヨハシ</t>
    </rPh>
    <rPh sb="54" eb="57">
      <t>テンリュウキョウ</t>
    </rPh>
    <rPh sb="57" eb="58">
      <t>エキ</t>
    </rPh>
    <rPh sb="59" eb="61">
      <t>デンワ</t>
    </rPh>
    <rPh sb="61" eb="63">
      <t>バンゴウ</t>
    </rPh>
    <rPh sb="64" eb="65">
      <t>シ</t>
    </rPh>
    <phoneticPr fontId="1"/>
  </si>
  <si>
    <t>駅員さんが居ないので、自分で注意するしかないのでは？後ろから押さないように。</t>
    <rPh sb="0" eb="2">
      <t>エキイン</t>
    </rPh>
    <rPh sb="5" eb="6">
      <t>イ</t>
    </rPh>
    <rPh sb="11" eb="13">
      <t>ジブン</t>
    </rPh>
    <rPh sb="14" eb="16">
      <t>チュウイ</t>
    </rPh>
    <rPh sb="26" eb="27">
      <t>ウシ</t>
    </rPh>
    <rPh sb="30" eb="31">
      <t>オ</t>
    </rPh>
    <phoneticPr fontId="1"/>
  </si>
  <si>
    <t>高齢者が多くなり、一人で電車に乗れない人が多くなり困ったことです。</t>
    <rPh sb="0" eb="3">
      <t>コウレイシャ</t>
    </rPh>
    <rPh sb="4" eb="5">
      <t>オオ</t>
    </rPh>
    <rPh sb="9" eb="11">
      <t>ヒトリ</t>
    </rPh>
    <rPh sb="12" eb="14">
      <t>デンシャ</t>
    </rPh>
    <rPh sb="15" eb="16">
      <t>ノ</t>
    </rPh>
    <rPh sb="19" eb="20">
      <t>ヒト</t>
    </rPh>
    <rPh sb="21" eb="22">
      <t>オオ</t>
    </rPh>
    <rPh sb="25" eb="26">
      <t>コマ</t>
    </rPh>
    <phoneticPr fontId="1"/>
  </si>
  <si>
    <t>東京へ行くにもバスを利用する人が多くなっているんでは？昔は新宿にお昼に着く電車があって便利でした。</t>
    <rPh sb="0" eb="2">
      <t>トウキョウ</t>
    </rPh>
    <rPh sb="3" eb="4">
      <t>イ</t>
    </rPh>
    <rPh sb="10" eb="12">
      <t>リヨウ</t>
    </rPh>
    <rPh sb="14" eb="15">
      <t>ヒト</t>
    </rPh>
    <rPh sb="16" eb="17">
      <t>オオ</t>
    </rPh>
    <rPh sb="27" eb="28">
      <t>ムカシ</t>
    </rPh>
    <rPh sb="29" eb="31">
      <t>シンジュク</t>
    </rPh>
    <rPh sb="33" eb="34">
      <t>ヒル</t>
    </rPh>
    <rPh sb="35" eb="36">
      <t>ツ</t>
    </rPh>
    <rPh sb="37" eb="39">
      <t>デンシャ</t>
    </rPh>
    <rPh sb="43" eb="45">
      <t>ベンリ</t>
    </rPh>
    <phoneticPr fontId="1"/>
  </si>
  <si>
    <t>春日</t>
    <rPh sb="0" eb="2">
      <t>カスガ</t>
    </rPh>
    <phoneticPr fontId="1"/>
  </si>
  <si>
    <t>駅で待つとき長い間待つので室内で待てる待合室を作ってほしい。（名古屋駅はせめてほしい）春日駅で乗降りする人は意外と多いので本数を増やすか、時間を変えてほしい。1本乗り過ごすと40分以上も待つことになる。せめて30分にしてほしい。ベンチも増やしてほしい。人の多い所は特に。（甥っ子と電車を待つとき座れなくて大変です）</t>
    <rPh sb="0" eb="1">
      <t>エキ</t>
    </rPh>
    <rPh sb="2" eb="3">
      <t>マ</t>
    </rPh>
    <rPh sb="6" eb="7">
      <t>ナガ</t>
    </rPh>
    <rPh sb="8" eb="9">
      <t>アイダ</t>
    </rPh>
    <rPh sb="9" eb="10">
      <t>マ</t>
    </rPh>
    <rPh sb="13" eb="15">
      <t>シツナイ</t>
    </rPh>
    <rPh sb="16" eb="17">
      <t>マ</t>
    </rPh>
    <rPh sb="19" eb="22">
      <t>マチアイシツ</t>
    </rPh>
    <rPh sb="23" eb="24">
      <t>ツク</t>
    </rPh>
    <rPh sb="31" eb="35">
      <t>ナゴヤエキ</t>
    </rPh>
    <rPh sb="43" eb="45">
      <t>カスガ</t>
    </rPh>
    <rPh sb="45" eb="46">
      <t>エキ</t>
    </rPh>
    <rPh sb="47" eb="49">
      <t>ノリオ</t>
    </rPh>
    <rPh sb="52" eb="53">
      <t>ヒト</t>
    </rPh>
    <rPh sb="54" eb="56">
      <t>イガイ</t>
    </rPh>
    <rPh sb="57" eb="58">
      <t>オオ</t>
    </rPh>
    <rPh sb="61" eb="63">
      <t>ホンスウ</t>
    </rPh>
    <rPh sb="64" eb="65">
      <t>フ</t>
    </rPh>
    <rPh sb="69" eb="71">
      <t>ジカン</t>
    </rPh>
    <rPh sb="72" eb="73">
      <t>カ</t>
    </rPh>
    <rPh sb="80" eb="81">
      <t>ホン</t>
    </rPh>
    <rPh sb="81" eb="82">
      <t>ノ</t>
    </rPh>
    <rPh sb="83" eb="84">
      <t>ス</t>
    </rPh>
    <rPh sb="89" eb="90">
      <t>フン</t>
    </rPh>
    <rPh sb="90" eb="92">
      <t>イジョウ</t>
    </rPh>
    <rPh sb="93" eb="94">
      <t>マ</t>
    </rPh>
    <rPh sb="106" eb="107">
      <t>フン</t>
    </rPh>
    <rPh sb="118" eb="119">
      <t>フ</t>
    </rPh>
    <rPh sb="126" eb="127">
      <t>ヒト</t>
    </rPh>
    <rPh sb="128" eb="129">
      <t>オオ</t>
    </rPh>
    <rPh sb="130" eb="131">
      <t>トコロ</t>
    </rPh>
    <rPh sb="132" eb="133">
      <t>トク</t>
    </rPh>
    <rPh sb="136" eb="137">
      <t>オイ</t>
    </rPh>
    <rPh sb="138" eb="139">
      <t>コ</t>
    </rPh>
    <rPh sb="140" eb="142">
      <t>デンシャ</t>
    </rPh>
    <rPh sb="143" eb="144">
      <t>マ</t>
    </rPh>
    <rPh sb="147" eb="148">
      <t>スワ</t>
    </rPh>
    <rPh sb="152" eb="154">
      <t>タイヘン</t>
    </rPh>
    <phoneticPr fontId="1"/>
  </si>
  <si>
    <t>ＪＲ四日市駅の構内に入るときの階段が多く（高く）とても怖かった。</t>
    <rPh sb="2" eb="5">
      <t>ヨッカイチ</t>
    </rPh>
    <rPh sb="5" eb="6">
      <t>エキ</t>
    </rPh>
    <rPh sb="7" eb="9">
      <t>コウナイ</t>
    </rPh>
    <rPh sb="10" eb="11">
      <t>ハイ</t>
    </rPh>
    <rPh sb="15" eb="17">
      <t>カイダン</t>
    </rPh>
    <rPh sb="18" eb="19">
      <t>オオ</t>
    </rPh>
    <rPh sb="21" eb="22">
      <t>タカ</t>
    </rPh>
    <rPh sb="27" eb="28">
      <t>コワ</t>
    </rPh>
    <phoneticPr fontId="1"/>
  </si>
  <si>
    <t>名古屋駅の近鉄からＪＲまでの道のりが遠く時間が足らず、ＪＲ駅の時間を後回しにして乗ったこともある。近鉄との連絡を密にしてほしい。</t>
    <rPh sb="0" eb="4">
      <t>ナゴヤエキ</t>
    </rPh>
    <rPh sb="5" eb="7">
      <t>キンテツ</t>
    </rPh>
    <rPh sb="14" eb="15">
      <t>ミチ</t>
    </rPh>
    <rPh sb="18" eb="19">
      <t>トオ</t>
    </rPh>
    <rPh sb="20" eb="22">
      <t>ジカン</t>
    </rPh>
    <rPh sb="23" eb="24">
      <t>タ</t>
    </rPh>
    <rPh sb="29" eb="30">
      <t>エキ</t>
    </rPh>
    <rPh sb="31" eb="33">
      <t>ジカン</t>
    </rPh>
    <rPh sb="34" eb="36">
      <t>アトマワ</t>
    </rPh>
    <rPh sb="40" eb="41">
      <t>ノ</t>
    </rPh>
    <rPh sb="49" eb="51">
      <t>キンテツ</t>
    </rPh>
    <rPh sb="53" eb="55">
      <t>レンラク</t>
    </rPh>
    <rPh sb="56" eb="57">
      <t>ミツ</t>
    </rPh>
    <phoneticPr fontId="1"/>
  </si>
  <si>
    <t>ホームの白線をもっと後方に下げてはどうかと思う</t>
    <rPh sb="4" eb="6">
      <t>ハクセン</t>
    </rPh>
    <rPh sb="10" eb="12">
      <t>コウホウ</t>
    </rPh>
    <rPh sb="13" eb="14">
      <t>サ</t>
    </rPh>
    <rPh sb="21" eb="22">
      <t>オモ</t>
    </rPh>
    <phoneticPr fontId="1"/>
  </si>
  <si>
    <t>古い小さな駅でもトイレをきれいにして下さい</t>
    <rPh sb="0" eb="1">
      <t>フル</t>
    </rPh>
    <rPh sb="2" eb="3">
      <t>チイ</t>
    </rPh>
    <rPh sb="5" eb="6">
      <t>エキ</t>
    </rPh>
    <rPh sb="18" eb="19">
      <t>クダ</t>
    </rPh>
    <phoneticPr fontId="1"/>
  </si>
  <si>
    <t>乗降が多い駅では駅員のホーム上での誘導かホームドアの設置</t>
    <rPh sb="0" eb="1">
      <t>ノ</t>
    </rPh>
    <rPh sb="1" eb="2">
      <t>タカシ</t>
    </rPh>
    <rPh sb="3" eb="4">
      <t>オオ</t>
    </rPh>
    <rPh sb="5" eb="6">
      <t>エキ</t>
    </rPh>
    <rPh sb="8" eb="10">
      <t>エキイン</t>
    </rPh>
    <rPh sb="14" eb="15">
      <t>ジョウ</t>
    </rPh>
    <rPh sb="17" eb="19">
      <t>ユウドウ</t>
    </rPh>
    <rPh sb="26" eb="28">
      <t>セッチ</t>
    </rPh>
    <phoneticPr fontId="1"/>
  </si>
  <si>
    <t>武豊線朝ラッシュでも最大4両せめてピーク時だけでも1～2両増やしてほしい車両（313系)ばかりで面白くない</t>
    <rPh sb="0" eb="3">
      <t>タケトヨセン</t>
    </rPh>
    <rPh sb="3" eb="4">
      <t>アサ</t>
    </rPh>
    <rPh sb="10" eb="12">
      <t>サイダイ</t>
    </rPh>
    <rPh sb="13" eb="14">
      <t>リョウ</t>
    </rPh>
    <rPh sb="20" eb="21">
      <t>ジ</t>
    </rPh>
    <rPh sb="28" eb="29">
      <t>リョウ</t>
    </rPh>
    <rPh sb="29" eb="30">
      <t>フ</t>
    </rPh>
    <rPh sb="36" eb="38">
      <t>シャリョウ</t>
    </rPh>
    <rPh sb="42" eb="43">
      <t>ケイ</t>
    </rPh>
    <rPh sb="48" eb="50">
      <t>オモシロ</t>
    </rPh>
    <phoneticPr fontId="1"/>
  </si>
  <si>
    <t>コスト削減のやり方に疑問　無人化駅業務の営業時間短縮駅員無配置にするならキセルさせない対策をしてからだ</t>
    <rPh sb="3" eb="5">
      <t>サクゲン</t>
    </rPh>
    <rPh sb="8" eb="9">
      <t>カタ</t>
    </rPh>
    <rPh sb="10" eb="12">
      <t>ギモン</t>
    </rPh>
    <rPh sb="13" eb="16">
      <t>ムジンカ</t>
    </rPh>
    <rPh sb="16" eb="17">
      <t>エキ</t>
    </rPh>
    <rPh sb="17" eb="19">
      <t>ギョウム</t>
    </rPh>
    <rPh sb="20" eb="22">
      <t>エイギョウ</t>
    </rPh>
    <rPh sb="22" eb="24">
      <t>ジカン</t>
    </rPh>
    <rPh sb="24" eb="26">
      <t>タンシュク</t>
    </rPh>
    <rPh sb="26" eb="28">
      <t>エキイン</t>
    </rPh>
    <rPh sb="28" eb="29">
      <t>ム</t>
    </rPh>
    <rPh sb="29" eb="31">
      <t>ハイチ</t>
    </rPh>
    <rPh sb="43" eb="45">
      <t>タイサク</t>
    </rPh>
    <phoneticPr fontId="1"/>
  </si>
  <si>
    <t>快速みえの本数を増やしてもらいたい</t>
    <rPh sb="0" eb="2">
      <t>カイソク</t>
    </rPh>
    <rPh sb="5" eb="7">
      <t>ホンスウ</t>
    </rPh>
    <rPh sb="8" eb="9">
      <t>フ</t>
    </rPh>
    <phoneticPr fontId="1"/>
  </si>
  <si>
    <t>リニアは必要ありません</t>
    <rPh sb="4" eb="6">
      <t>ヒツヨウ</t>
    </rPh>
    <phoneticPr fontId="1"/>
  </si>
  <si>
    <t>建築業</t>
    <rPh sb="0" eb="3">
      <t>ケンチクギョウ</t>
    </rPh>
    <phoneticPr fontId="1"/>
  </si>
  <si>
    <t>電車通過までの踏切待ち時間が早くから作動し不便発車または通過直前までの時間を短縮改善してほしい</t>
    <rPh sb="0" eb="2">
      <t>デンシャ</t>
    </rPh>
    <rPh sb="2" eb="4">
      <t>ツウカ</t>
    </rPh>
    <rPh sb="7" eb="9">
      <t>フミキリ</t>
    </rPh>
    <rPh sb="9" eb="10">
      <t>マ</t>
    </rPh>
    <rPh sb="11" eb="13">
      <t>ジカン</t>
    </rPh>
    <rPh sb="14" eb="15">
      <t>ハヤ</t>
    </rPh>
    <rPh sb="18" eb="20">
      <t>サドウ</t>
    </rPh>
    <rPh sb="21" eb="23">
      <t>フベン</t>
    </rPh>
    <rPh sb="23" eb="25">
      <t>ハッシャ</t>
    </rPh>
    <rPh sb="28" eb="30">
      <t>ツウカ</t>
    </rPh>
    <rPh sb="30" eb="32">
      <t>チョクゼン</t>
    </rPh>
    <rPh sb="35" eb="37">
      <t>ジカン</t>
    </rPh>
    <rPh sb="38" eb="40">
      <t>タンシュク</t>
    </rPh>
    <rPh sb="40" eb="42">
      <t>カイゼン</t>
    </rPh>
    <phoneticPr fontId="1"/>
  </si>
  <si>
    <t>車両編成を少なくても本数を増やす　運行本数を減らすほど利用価値がなくなり客離れが進む</t>
    <rPh sb="0" eb="2">
      <t>シャリョウ</t>
    </rPh>
    <rPh sb="2" eb="4">
      <t>ヘンセイ</t>
    </rPh>
    <rPh sb="5" eb="6">
      <t>スク</t>
    </rPh>
    <rPh sb="10" eb="12">
      <t>ホンスウ</t>
    </rPh>
    <rPh sb="13" eb="14">
      <t>フ</t>
    </rPh>
    <rPh sb="17" eb="19">
      <t>ウンコウ</t>
    </rPh>
    <rPh sb="19" eb="21">
      <t>ホンスウ</t>
    </rPh>
    <rPh sb="22" eb="23">
      <t>ヘ</t>
    </rPh>
    <rPh sb="27" eb="29">
      <t>リヨウ</t>
    </rPh>
    <rPh sb="29" eb="31">
      <t>カチ</t>
    </rPh>
    <rPh sb="36" eb="37">
      <t>キャク</t>
    </rPh>
    <rPh sb="37" eb="38">
      <t>バナ</t>
    </rPh>
    <rPh sb="40" eb="41">
      <t>スス</t>
    </rPh>
    <phoneticPr fontId="1"/>
  </si>
  <si>
    <t>身延線駅舎近くにすむ最近ほとんど無人化となり不便　安全上も不安が多い　駅と言うと憩いの場でもあるはずだ輸送だけに特化し公共交通の使命これでよいか</t>
    <rPh sb="0" eb="3">
      <t>ミノブセン</t>
    </rPh>
    <rPh sb="3" eb="5">
      <t>エキシャ</t>
    </rPh>
    <rPh sb="5" eb="6">
      <t>チカ</t>
    </rPh>
    <rPh sb="10" eb="12">
      <t>サイキン</t>
    </rPh>
    <rPh sb="16" eb="19">
      <t>ムジンカ</t>
    </rPh>
    <rPh sb="22" eb="24">
      <t>フベン</t>
    </rPh>
    <rPh sb="25" eb="27">
      <t>アンゼン</t>
    </rPh>
    <rPh sb="27" eb="28">
      <t>ジョウ</t>
    </rPh>
    <rPh sb="29" eb="31">
      <t>フアン</t>
    </rPh>
    <rPh sb="32" eb="33">
      <t>オオ</t>
    </rPh>
    <rPh sb="35" eb="36">
      <t>エキ</t>
    </rPh>
    <rPh sb="37" eb="38">
      <t>イ</t>
    </rPh>
    <rPh sb="40" eb="41">
      <t>イコ</t>
    </rPh>
    <rPh sb="43" eb="44">
      <t>バ</t>
    </rPh>
    <rPh sb="51" eb="53">
      <t>ユソウ</t>
    </rPh>
    <rPh sb="56" eb="58">
      <t>トッカ</t>
    </rPh>
    <rPh sb="59" eb="61">
      <t>コウキョウ</t>
    </rPh>
    <rPh sb="61" eb="63">
      <t>コウツウ</t>
    </rPh>
    <rPh sb="64" eb="66">
      <t>シメイ</t>
    </rPh>
    <phoneticPr fontId="1"/>
  </si>
  <si>
    <t>東京で「ゆりかもめ」に乗りました。列車の扉の開くときしか、入れないようになっていました。これはいいと思いました。</t>
    <rPh sb="0" eb="2">
      <t>トウキョウ</t>
    </rPh>
    <rPh sb="11" eb="12">
      <t>ノ</t>
    </rPh>
    <rPh sb="17" eb="19">
      <t>レッシャ</t>
    </rPh>
    <rPh sb="20" eb="21">
      <t>トビラ</t>
    </rPh>
    <rPh sb="22" eb="23">
      <t>ヒラ</t>
    </rPh>
    <rPh sb="29" eb="30">
      <t>ハイ</t>
    </rPh>
    <rPh sb="50" eb="51">
      <t>オモ</t>
    </rPh>
    <phoneticPr fontId="1"/>
  </si>
  <si>
    <t>普段の暮らしでは車を利用することが多いです。でも遠出するときは、ＪＲを利用します。感じることは、紀勢線に乗ったとき、在来線が本数がなく、とても不便になっている。特急はあるのに、もうけ第一主義になっていると思いました。ますます高齢化が進む中で、階段しかない駅は、使えないお年寄りが増えると思います。</t>
    <rPh sb="0" eb="2">
      <t>フダン</t>
    </rPh>
    <rPh sb="3" eb="4">
      <t>ク</t>
    </rPh>
    <rPh sb="8" eb="9">
      <t>クルマ</t>
    </rPh>
    <rPh sb="10" eb="12">
      <t>リヨウ</t>
    </rPh>
    <rPh sb="17" eb="18">
      <t>オオ</t>
    </rPh>
    <rPh sb="24" eb="26">
      <t>トオデ</t>
    </rPh>
    <rPh sb="35" eb="37">
      <t>リヨウ</t>
    </rPh>
    <rPh sb="41" eb="42">
      <t>カン</t>
    </rPh>
    <rPh sb="48" eb="51">
      <t>キセイセン</t>
    </rPh>
    <rPh sb="52" eb="53">
      <t>ノ</t>
    </rPh>
    <rPh sb="58" eb="61">
      <t>ザイライセン</t>
    </rPh>
    <rPh sb="62" eb="64">
      <t>ホンスウ</t>
    </rPh>
    <rPh sb="71" eb="73">
      <t>フベン</t>
    </rPh>
    <rPh sb="80" eb="82">
      <t>トッキュウ</t>
    </rPh>
    <rPh sb="91" eb="93">
      <t>ダイイチ</t>
    </rPh>
    <rPh sb="93" eb="95">
      <t>シュギ</t>
    </rPh>
    <rPh sb="102" eb="103">
      <t>オモ</t>
    </rPh>
    <rPh sb="112" eb="115">
      <t>コウレイカ</t>
    </rPh>
    <rPh sb="116" eb="117">
      <t>スス</t>
    </rPh>
    <rPh sb="118" eb="119">
      <t>ナカ</t>
    </rPh>
    <rPh sb="121" eb="123">
      <t>カイダン</t>
    </rPh>
    <rPh sb="127" eb="128">
      <t>エキ</t>
    </rPh>
    <rPh sb="130" eb="131">
      <t>ツカ</t>
    </rPh>
    <rPh sb="135" eb="137">
      <t>トシヨ</t>
    </rPh>
    <rPh sb="139" eb="140">
      <t>フ</t>
    </rPh>
    <rPh sb="143" eb="144">
      <t>オモ</t>
    </rPh>
    <phoneticPr fontId="1"/>
  </si>
  <si>
    <t>鉄道の利用をしたいと思います。安全性を重視して、高齢化になっても利用したいと思うので、よろしくお願いします。</t>
    <rPh sb="0" eb="2">
      <t>テツドウ</t>
    </rPh>
    <rPh sb="3" eb="5">
      <t>リヨウ</t>
    </rPh>
    <rPh sb="10" eb="11">
      <t>オモ</t>
    </rPh>
    <rPh sb="15" eb="18">
      <t>アンゼンセイ</t>
    </rPh>
    <rPh sb="19" eb="21">
      <t>ジュウシ</t>
    </rPh>
    <rPh sb="24" eb="27">
      <t>コウレイカ</t>
    </rPh>
    <rPh sb="32" eb="34">
      <t>リヨウ</t>
    </rPh>
    <rPh sb="38" eb="39">
      <t>オモ</t>
    </rPh>
    <rPh sb="48" eb="49">
      <t>ネガ</t>
    </rPh>
    <phoneticPr fontId="1"/>
  </si>
  <si>
    <t>本数が少ない(高山線）　　朝の車両も少ない(高山線）</t>
    <rPh sb="0" eb="2">
      <t>ホンスウ</t>
    </rPh>
    <rPh sb="3" eb="4">
      <t>スク</t>
    </rPh>
    <rPh sb="7" eb="9">
      <t>タカヤマ</t>
    </rPh>
    <rPh sb="9" eb="10">
      <t>セン</t>
    </rPh>
    <rPh sb="13" eb="14">
      <t>アサ</t>
    </rPh>
    <rPh sb="15" eb="17">
      <t>シャリョウ</t>
    </rPh>
    <rPh sb="18" eb="19">
      <t>スク</t>
    </rPh>
    <rPh sb="22" eb="24">
      <t>タカヤマ</t>
    </rPh>
    <rPh sb="24" eb="25">
      <t>セン</t>
    </rPh>
    <phoneticPr fontId="1"/>
  </si>
  <si>
    <t>20</t>
  </si>
  <si>
    <t>①朝７時～９時の車両を増やしてほしい。②枇杷島駅１３時以降、駅員、窓口に人がいない、帰る時にいつもカーテンが下がっておる。聞きたい時に、人が誰もいないのはおかしい。</t>
    <rPh sb="1" eb="2">
      <t>アサ</t>
    </rPh>
    <rPh sb="3" eb="4">
      <t>ジ</t>
    </rPh>
    <rPh sb="6" eb="7">
      <t>ジ</t>
    </rPh>
    <rPh sb="8" eb="10">
      <t>シャリョウ</t>
    </rPh>
    <rPh sb="11" eb="12">
      <t>フ</t>
    </rPh>
    <rPh sb="20" eb="23">
      <t>ビワジマ</t>
    </rPh>
    <rPh sb="23" eb="24">
      <t>エキ</t>
    </rPh>
    <rPh sb="26" eb="27">
      <t>ジ</t>
    </rPh>
    <rPh sb="27" eb="29">
      <t>イコウ</t>
    </rPh>
    <rPh sb="30" eb="32">
      <t>エキイン</t>
    </rPh>
    <rPh sb="33" eb="35">
      <t>マドグチ</t>
    </rPh>
    <rPh sb="36" eb="37">
      <t>ヒト</t>
    </rPh>
    <rPh sb="42" eb="43">
      <t>カエ</t>
    </rPh>
    <rPh sb="44" eb="45">
      <t>トキ</t>
    </rPh>
    <rPh sb="54" eb="55">
      <t>サ</t>
    </rPh>
    <rPh sb="61" eb="62">
      <t>キ</t>
    </rPh>
    <rPh sb="65" eb="66">
      <t>トキ</t>
    </rPh>
    <rPh sb="68" eb="69">
      <t>ヒト</t>
    </rPh>
    <rPh sb="70" eb="71">
      <t>ダレ</t>
    </rPh>
    <phoneticPr fontId="1"/>
  </si>
  <si>
    <t>利用する回数が余りないのでわからない。皆が安全に、事故なく利用できるよう心がけてもらえれば。</t>
    <rPh sb="0" eb="2">
      <t>リヨウ</t>
    </rPh>
    <rPh sb="4" eb="6">
      <t>カイスウ</t>
    </rPh>
    <rPh sb="7" eb="8">
      <t>アマ</t>
    </rPh>
    <rPh sb="19" eb="20">
      <t>ミナ</t>
    </rPh>
    <rPh sb="21" eb="23">
      <t>アンゼン</t>
    </rPh>
    <rPh sb="25" eb="27">
      <t>ジコ</t>
    </rPh>
    <rPh sb="29" eb="31">
      <t>リヨウ</t>
    </rPh>
    <rPh sb="36" eb="37">
      <t>ココロ</t>
    </rPh>
    <phoneticPr fontId="1"/>
  </si>
  <si>
    <t>転落の危険を感じたことはないが、貨物列車が駅を通過する時はスピードが出ていて大変こわいです。</t>
    <rPh sb="0" eb="2">
      <t>テンラク</t>
    </rPh>
    <rPh sb="3" eb="5">
      <t>キケン</t>
    </rPh>
    <rPh sb="6" eb="7">
      <t>カン</t>
    </rPh>
    <rPh sb="16" eb="18">
      <t>カモツ</t>
    </rPh>
    <rPh sb="18" eb="20">
      <t>レッシャ</t>
    </rPh>
    <rPh sb="21" eb="22">
      <t>エキ</t>
    </rPh>
    <rPh sb="23" eb="25">
      <t>ツウカ</t>
    </rPh>
    <rPh sb="27" eb="28">
      <t>トキ</t>
    </rPh>
    <rPh sb="34" eb="35">
      <t>デ</t>
    </rPh>
    <rPh sb="38" eb="40">
      <t>タイヘン</t>
    </rPh>
    <phoneticPr fontId="1"/>
  </si>
  <si>
    <t>安全柵を設置してほしい。　　トイレが少ない。(岐阜駅）　駅の待合スペースの椅子を設置してほしい。　運賃・特に提起を安くしてほしい。名鉄の方が安い。</t>
    <rPh sb="0" eb="3">
      <t>アンゼンサク</t>
    </rPh>
    <rPh sb="4" eb="6">
      <t>セッチ</t>
    </rPh>
    <rPh sb="18" eb="19">
      <t>スク</t>
    </rPh>
    <rPh sb="23" eb="25">
      <t>ギフ</t>
    </rPh>
    <rPh sb="25" eb="26">
      <t>エキ</t>
    </rPh>
    <rPh sb="28" eb="29">
      <t>エキ</t>
    </rPh>
    <rPh sb="30" eb="32">
      <t>マチアイ</t>
    </rPh>
    <rPh sb="37" eb="39">
      <t>イス</t>
    </rPh>
    <rPh sb="40" eb="42">
      <t>セッチ</t>
    </rPh>
    <rPh sb="49" eb="51">
      <t>ウンチン</t>
    </rPh>
    <rPh sb="52" eb="53">
      <t>トク</t>
    </rPh>
    <rPh sb="54" eb="56">
      <t>テイキ</t>
    </rPh>
    <rPh sb="57" eb="58">
      <t>ヤス</t>
    </rPh>
    <rPh sb="65" eb="67">
      <t>メイテツ</t>
    </rPh>
    <rPh sb="68" eb="69">
      <t>ホウ</t>
    </rPh>
    <rPh sb="70" eb="71">
      <t>ヤス</t>
    </rPh>
    <phoneticPr fontId="1"/>
  </si>
  <si>
    <t>ＪＲ無人駅が多すぎる。駅がすごく汚れる。</t>
    <rPh sb="2" eb="5">
      <t>ムジンエキ</t>
    </rPh>
    <rPh sb="6" eb="7">
      <t>オオ</t>
    </rPh>
    <rPh sb="11" eb="12">
      <t>エキ</t>
    </rPh>
    <rPh sb="16" eb="17">
      <t>ヨゴ</t>
    </rPh>
    <phoneticPr fontId="1"/>
  </si>
  <si>
    <t>岐阜駅の緑の窓口を混雑時はすべて開けるべき。駅員無配置駅でダイヤが乱れたとき分からない。</t>
    <rPh sb="0" eb="2">
      <t>ギフ</t>
    </rPh>
    <rPh sb="2" eb="3">
      <t>エキ</t>
    </rPh>
    <rPh sb="4" eb="5">
      <t>ミドリ</t>
    </rPh>
    <rPh sb="6" eb="8">
      <t>マドグチ</t>
    </rPh>
    <rPh sb="9" eb="12">
      <t>コンザツジ</t>
    </rPh>
    <rPh sb="16" eb="17">
      <t>ア</t>
    </rPh>
    <rPh sb="22" eb="24">
      <t>エキイン</t>
    </rPh>
    <rPh sb="24" eb="27">
      <t>ムハイチ</t>
    </rPh>
    <rPh sb="27" eb="28">
      <t>エキ</t>
    </rPh>
    <rPh sb="33" eb="34">
      <t>ミダ</t>
    </rPh>
    <rPh sb="38" eb="39">
      <t>ワ</t>
    </rPh>
    <phoneticPr fontId="1"/>
  </si>
  <si>
    <t>早くリニアに乗りたい。</t>
    <rPh sb="0" eb="1">
      <t>ハヤ</t>
    </rPh>
    <rPh sb="6" eb="7">
      <t>ノ</t>
    </rPh>
    <phoneticPr fontId="1"/>
  </si>
  <si>
    <t>信長電車など、観光振興につながる事業を実施してください。</t>
    <rPh sb="0" eb="2">
      <t>ノブナガ</t>
    </rPh>
    <rPh sb="2" eb="4">
      <t>デンシャ</t>
    </rPh>
    <rPh sb="7" eb="9">
      <t>カンコウ</t>
    </rPh>
    <rPh sb="9" eb="11">
      <t>シンコウ</t>
    </rPh>
    <rPh sb="16" eb="18">
      <t>ジギョウ</t>
    </rPh>
    <rPh sb="19" eb="21">
      <t>ジッシ</t>
    </rPh>
    <phoneticPr fontId="1"/>
  </si>
  <si>
    <t>合　　計</t>
    <rPh sb="0" eb="1">
      <t>ゴウ</t>
    </rPh>
    <rPh sb="3" eb="4">
      <t>ケイ</t>
    </rPh>
    <phoneticPr fontId="1"/>
  </si>
  <si>
    <t>参宮</t>
    <rPh sb="0" eb="2">
      <t>サングウ</t>
    </rPh>
    <phoneticPr fontId="1"/>
  </si>
  <si>
    <t>名松</t>
    <rPh sb="0" eb="2">
      <t>メイショウ</t>
    </rPh>
    <phoneticPr fontId="1"/>
  </si>
  <si>
    <t>紀勢</t>
    <rPh sb="0" eb="2">
      <t>キセイ</t>
    </rPh>
    <phoneticPr fontId="1"/>
  </si>
  <si>
    <t>三重</t>
    <rPh sb="0" eb="2">
      <t>ミエ</t>
    </rPh>
    <phoneticPr fontId="1"/>
  </si>
  <si>
    <t>関西</t>
    <rPh sb="0" eb="2">
      <t>カンサイ</t>
    </rPh>
    <phoneticPr fontId="1"/>
  </si>
  <si>
    <t>滋賀</t>
    <rPh sb="0" eb="2">
      <t>シガ</t>
    </rPh>
    <phoneticPr fontId="1"/>
  </si>
  <si>
    <t>東海道</t>
    <rPh sb="0" eb="3">
      <t>トウカイドウ</t>
    </rPh>
    <phoneticPr fontId="0"/>
  </si>
  <si>
    <t>美濃赤坂</t>
    <rPh sb="0" eb="2">
      <t>ミノ</t>
    </rPh>
    <rPh sb="2" eb="4">
      <t>アカサカ</t>
    </rPh>
    <phoneticPr fontId="1"/>
  </si>
  <si>
    <t>新幹線</t>
    <rPh sb="0" eb="3">
      <t>シンカンセン</t>
    </rPh>
    <phoneticPr fontId="1"/>
  </si>
  <si>
    <t>太多</t>
    <rPh sb="0" eb="2">
      <t>タイタ</t>
    </rPh>
    <phoneticPr fontId="1"/>
  </si>
  <si>
    <t>中央</t>
    <rPh sb="0" eb="2">
      <t>チュウオウ</t>
    </rPh>
    <phoneticPr fontId="1"/>
  </si>
  <si>
    <t>長野</t>
    <rPh sb="0" eb="2">
      <t>ナガノ</t>
    </rPh>
    <phoneticPr fontId="1"/>
  </si>
  <si>
    <t>飯田</t>
    <rPh sb="0" eb="2">
      <t>イイダ</t>
    </rPh>
    <phoneticPr fontId="1"/>
  </si>
  <si>
    <t>愛知</t>
    <rPh sb="0" eb="2">
      <t>アイチ</t>
    </rPh>
    <phoneticPr fontId="1"/>
  </si>
  <si>
    <t>静岡</t>
    <rPh sb="0" eb="2">
      <t>シズオカ</t>
    </rPh>
    <phoneticPr fontId="0"/>
  </si>
  <si>
    <t>身延</t>
    <rPh sb="0" eb="2">
      <t>ミノブ</t>
    </rPh>
    <phoneticPr fontId="1"/>
  </si>
  <si>
    <t>神奈川</t>
    <rPh sb="0" eb="3">
      <t>カナガワ</t>
    </rPh>
    <phoneticPr fontId="1"/>
  </si>
  <si>
    <t>山梨</t>
    <rPh sb="0" eb="2">
      <t>ヤマナシ</t>
    </rPh>
    <phoneticPr fontId="1"/>
  </si>
  <si>
    <t>身延</t>
    <rPh sb="0" eb="2">
      <t>ミノブ</t>
    </rPh>
    <phoneticPr fontId="0"/>
  </si>
  <si>
    <t>利用と記載のあった駅数</t>
    <rPh sb="0" eb="2">
      <t>リヨウ</t>
    </rPh>
    <rPh sb="3" eb="5">
      <t>キサイ</t>
    </rPh>
    <rPh sb="9" eb="11">
      <t>エキスウ</t>
    </rPh>
    <phoneticPr fontId="1"/>
  </si>
  <si>
    <t>県別</t>
    <rPh sb="0" eb="2">
      <t>ケンベツ</t>
    </rPh>
    <phoneticPr fontId="1"/>
  </si>
  <si>
    <t>線区別</t>
    <rPh sb="0" eb="2">
      <t>センク</t>
    </rPh>
    <rPh sb="2" eb="3">
      <t>ベツ</t>
    </rPh>
    <phoneticPr fontId="1"/>
  </si>
  <si>
    <t>返信に記載された利用駅の数（線区・県別）</t>
    <rPh sb="0" eb="2">
      <t>ヘンシン</t>
    </rPh>
    <rPh sb="3" eb="5">
      <t>キサイ</t>
    </rPh>
    <rPh sb="8" eb="10">
      <t>リヨウ</t>
    </rPh>
    <rPh sb="10" eb="11">
      <t>エキ</t>
    </rPh>
    <rPh sb="12" eb="13">
      <t>カズ</t>
    </rPh>
    <rPh sb="14" eb="16">
      <t>センク</t>
    </rPh>
    <rPh sb="17" eb="19">
      <t>ケンベツ</t>
    </rPh>
    <rPh sb="18" eb="19">
      <t>ベツ</t>
    </rPh>
    <phoneticPr fontId="0"/>
  </si>
  <si>
    <t>合計</t>
    <rPh sb="0" eb="2">
      <t>ゴウケイ</t>
    </rPh>
    <phoneticPr fontId="0"/>
  </si>
  <si>
    <t>参宮</t>
    <rPh sb="0" eb="2">
      <t>サングウ</t>
    </rPh>
    <phoneticPr fontId="0"/>
  </si>
  <si>
    <t>名松</t>
    <rPh sb="0" eb="2">
      <t>メイショウ</t>
    </rPh>
    <phoneticPr fontId="0"/>
  </si>
  <si>
    <t>太多</t>
    <rPh sb="0" eb="2">
      <t>タイタ</t>
    </rPh>
    <phoneticPr fontId="0"/>
  </si>
  <si>
    <t>高山</t>
    <rPh sb="0" eb="2">
      <t>タカヤマ</t>
    </rPh>
    <phoneticPr fontId="0"/>
  </si>
  <si>
    <t>美濃赤坂</t>
    <rPh sb="0" eb="2">
      <t>ミノ</t>
    </rPh>
    <rPh sb="2" eb="4">
      <t>アカサカ</t>
    </rPh>
    <phoneticPr fontId="0"/>
  </si>
  <si>
    <t>武豊</t>
    <rPh sb="0" eb="2">
      <t>タケトヨ</t>
    </rPh>
    <phoneticPr fontId="0"/>
  </si>
  <si>
    <t>飯田</t>
    <rPh sb="0" eb="2">
      <t>イイダ</t>
    </rPh>
    <phoneticPr fontId="0"/>
  </si>
  <si>
    <t>御殿場</t>
    <rPh sb="0" eb="3">
      <t>ゴテンバ</t>
    </rPh>
    <phoneticPr fontId="0"/>
  </si>
  <si>
    <t>紀勢本線</t>
    <rPh sb="0" eb="2">
      <t>キセイ</t>
    </rPh>
    <rPh sb="2" eb="4">
      <t>ホンセン</t>
    </rPh>
    <phoneticPr fontId="0"/>
  </si>
  <si>
    <t>関西本線</t>
    <rPh sb="0" eb="2">
      <t>カンサイ</t>
    </rPh>
    <rPh sb="2" eb="4">
      <t>ホンセン</t>
    </rPh>
    <phoneticPr fontId="0"/>
  </si>
  <si>
    <t>中央本線</t>
    <rPh sb="0" eb="2">
      <t>チュウオウ</t>
    </rPh>
    <rPh sb="2" eb="4">
      <t>ホンセン</t>
    </rPh>
    <phoneticPr fontId="0"/>
  </si>
  <si>
    <t>総数</t>
    <rPh sb="0" eb="2">
      <t>ソウスウ</t>
    </rPh>
    <phoneticPr fontId="0"/>
  </si>
  <si>
    <t>三重</t>
    <rPh sb="0" eb="2">
      <t>ミエ</t>
    </rPh>
    <phoneticPr fontId="0"/>
  </si>
  <si>
    <t>岐阜</t>
    <rPh sb="0" eb="2">
      <t>ギフ</t>
    </rPh>
    <phoneticPr fontId="0"/>
  </si>
  <si>
    <t>愛知</t>
    <rPh sb="0" eb="2">
      <t>アイチ</t>
    </rPh>
    <phoneticPr fontId="0"/>
  </si>
  <si>
    <t>駅の所在する県別</t>
    <rPh sb="0" eb="1">
      <t>エキ</t>
    </rPh>
    <rPh sb="2" eb="4">
      <t>ショザイ</t>
    </rPh>
    <rPh sb="6" eb="8">
      <t>ケンベツ</t>
    </rPh>
    <phoneticPr fontId="0"/>
  </si>
  <si>
    <t>線区名</t>
    <rPh sb="0" eb="1">
      <t>セン</t>
    </rPh>
    <rPh sb="1" eb="2">
      <t>ク</t>
    </rPh>
    <rPh sb="2" eb="3">
      <t>メイ</t>
    </rPh>
    <phoneticPr fontId="0"/>
  </si>
  <si>
    <t>返信に記載された利用駅の数（線区別）</t>
    <rPh sb="0" eb="2">
      <t>ヘンシン</t>
    </rPh>
    <rPh sb="3" eb="5">
      <t>キサイ</t>
    </rPh>
    <rPh sb="8" eb="10">
      <t>リヨウ</t>
    </rPh>
    <rPh sb="10" eb="11">
      <t>エキ</t>
    </rPh>
    <rPh sb="12" eb="13">
      <t>カズ</t>
    </rPh>
    <rPh sb="14" eb="16">
      <t>センク</t>
    </rPh>
    <rPh sb="16" eb="17">
      <t>ベツ</t>
    </rPh>
    <phoneticPr fontId="0"/>
  </si>
  <si>
    <t>※記載のないものがあり、回収数を下回っています</t>
    <rPh sb="1" eb="3">
      <t>キサイ</t>
    </rPh>
    <rPh sb="12" eb="15">
      <t>カイシュウスウ</t>
    </rPh>
    <rPh sb="16" eb="18">
      <t>シタマワ</t>
    </rPh>
    <phoneticPr fontId="1"/>
  </si>
  <si>
    <t>合計</t>
    <rPh sb="0" eb="2">
      <t>ゴウケイ</t>
    </rPh>
    <phoneticPr fontId="1"/>
  </si>
  <si>
    <t>80才以上</t>
    <rPh sb="2" eb="3">
      <t>サイ</t>
    </rPh>
    <rPh sb="3" eb="5">
      <t>イジョウ</t>
    </rPh>
    <phoneticPr fontId="0"/>
  </si>
  <si>
    <t>70代</t>
    <rPh sb="2" eb="3">
      <t>ダイ</t>
    </rPh>
    <phoneticPr fontId="0"/>
  </si>
  <si>
    <t>60代</t>
    <rPh sb="2" eb="3">
      <t>ダイ</t>
    </rPh>
    <phoneticPr fontId="0"/>
  </si>
  <si>
    <t>50代</t>
    <rPh sb="2" eb="3">
      <t>ダイ</t>
    </rPh>
    <phoneticPr fontId="0"/>
  </si>
  <si>
    <t>40代</t>
    <rPh sb="2" eb="3">
      <t>ダイ</t>
    </rPh>
    <phoneticPr fontId="0"/>
  </si>
  <si>
    <t>30代</t>
    <rPh sb="2" eb="3">
      <t>ダイ</t>
    </rPh>
    <phoneticPr fontId="0"/>
  </si>
  <si>
    <t>20代</t>
    <rPh sb="2" eb="3">
      <t>ダイ</t>
    </rPh>
    <phoneticPr fontId="0"/>
  </si>
  <si>
    <t>10代</t>
    <rPh sb="2" eb="3">
      <t>ダイ</t>
    </rPh>
    <phoneticPr fontId="0"/>
  </si>
  <si>
    <t>女性</t>
    <rPh sb="0" eb="2">
      <t>ジョセイ</t>
    </rPh>
    <phoneticPr fontId="0"/>
  </si>
  <si>
    <t>男性</t>
    <rPh sb="0" eb="2">
      <t>ダンセイ</t>
    </rPh>
    <phoneticPr fontId="0"/>
  </si>
  <si>
    <t>年代別の回答数</t>
    <rPh sb="0" eb="3">
      <t>ネンダイベツ</t>
    </rPh>
    <rPh sb="4" eb="6">
      <t>カイトウ</t>
    </rPh>
    <rPh sb="6" eb="7">
      <t>スウ</t>
    </rPh>
    <phoneticPr fontId="0"/>
  </si>
  <si>
    <t>性別</t>
    <rPh sb="0" eb="2">
      <t>セイベツ</t>
    </rPh>
    <phoneticPr fontId="0"/>
  </si>
  <si>
    <t>回収数</t>
    <rPh sb="0" eb="2">
      <t>カイシュウ</t>
    </rPh>
    <rPh sb="2" eb="3">
      <t>スウ</t>
    </rPh>
    <phoneticPr fontId="0"/>
  </si>
  <si>
    <t>不明</t>
    <rPh sb="0" eb="2">
      <t>フメイ</t>
    </rPh>
    <phoneticPr fontId="1"/>
  </si>
  <si>
    <t>返信数</t>
    <rPh sb="0" eb="2">
      <t>ヘンシン</t>
    </rPh>
    <rPh sb="2" eb="3">
      <t>スウ</t>
    </rPh>
    <phoneticPr fontId="1"/>
  </si>
  <si>
    <t>※不明は駅名の記載のないものです</t>
    <rPh sb="1" eb="3">
      <t>フメイ</t>
    </rPh>
    <rPh sb="4" eb="6">
      <t>エキメイ</t>
    </rPh>
    <rPh sb="7" eb="9">
      <t>キサイ</t>
    </rPh>
    <phoneticPr fontId="1"/>
  </si>
  <si>
    <t>返信の内訳(県別）</t>
    <rPh sb="0" eb="2">
      <t>ヘンシン</t>
    </rPh>
    <rPh sb="3" eb="5">
      <t>ウチワケ</t>
    </rPh>
    <rPh sb="6" eb="8">
      <t>ケンベツ</t>
    </rPh>
    <phoneticPr fontId="1"/>
  </si>
  <si>
    <t>JR東海について</t>
    <rPh sb="2" eb="4">
      <t>トウカイ</t>
    </rPh>
    <phoneticPr fontId="1"/>
  </si>
  <si>
    <t>①ダイヤ及び車輌編成・車両</t>
    <rPh sb="4" eb="5">
      <t>オヨ</t>
    </rPh>
    <rPh sb="6" eb="8">
      <t>シャリョウ</t>
    </rPh>
    <rPh sb="8" eb="10">
      <t>ヘンセイ</t>
    </rPh>
    <rPh sb="11" eb="13">
      <t>シャリョウ</t>
    </rPh>
    <phoneticPr fontId="1"/>
  </si>
  <si>
    <t>③運賃・特急料金</t>
    <rPh sb="1" eb="3">
      <t>ウンチン</t>
    </rPh>
    <rPh sb="4" eb="6">
      <t>トッキュウ</t>
    </rPh>
    <rPh sb="6" eb="8">
      <t>リョウキン</t>
    </rPh>
    <phoneticPr fontId="1"/>
  </si>
  <si>
    <t>④駅の設備</t>
    <rPh sb="1" eb="2">
      <t>エキ</t>
    </rPh>
    <rPh sb="3" eb="5">
      <t>セツビ</t>
    </rPh>
    <phoneticPr fontId="1"/>
  </si>
  <si>
    <t>⑤駅のバリアフリー</t>
    <rPh sb="1" eb="2">
      <t>エキ</t>
    </rPh>
    <phoneticPr fontId="1"/>
  </si>
  <si>
    <t>⑤安全対策</t>
    <rPh sb="1" eb="3">
      <t>アンゼン</t>
    </rPh>
    <rPh sb="3" eb="5">
      <t>タイサク</t>
    </rPh>
    <phoneticPr fontId="1"/>
  </si>
</sst>
</file>

<file path=xl/styles.xml><?xml version="1.0" encoding="utf-8"?>
<styleSheet xmlns="http://schemas.openxmlformats.org/spreadsheetml/2006/main">
  <fonts count="8">
    <font>
      <sz val="11"/>
      <name val="ＭＳ Ｐゴシック"/>
      <family val="3"/>
      <charset val="128"/>
    </font>
    <font>
      <sz val="6"/>
      <name val="ＭＳ Ｐゴシック"/>
      <family val="3"/>
      <charset val="128"/>
    </font>
    <font>
      <sz val="9"/>
      <name val="ＭＳ Ｐゴシック"/>
      <family val="3"/>
      <charset val="128"/>
    </font>
    <font>
      <u/>
      <sz val="10"/>
      <color indexed="12"/>
      <name val="ＭＳ Ｐゴシック"/>
      <family val="3"/>
      <charset val="128"/>
    </font>
    <font>
      <sz val="10"/>
      <color theme="1"/>
      <name val="ＭＳ Ｐゴシック"/>
      <family val="3"/>
      <charset val="128"/>
      <scheme val="minor"/>
    </font>
    <font>
      <sz val="14"/>
      <name val="ＭＳ Ｐゴシック"/>
      <family val="3"/>
      <charset val="128"/>
    </font>
    <font>
      <sz val="14"/>
      <name val="HG丸ｺﾞｼｯｸM-PRO"/>
      <family val="3"/>
      <charset val="128"/>
    </font>
    <font>
      <sz val="11"/>
      <name val="HG丸ｺﾞｼｯｸM-PRO"/>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66FF33"/>
        <bgColor indexed="64"/>
      </patternFill>
    </fill>
    <fill>
      <patternFill patternType="solid">
        <fgColor rgb="FF00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3">
    <xf numFmtId="0" fontId="0" fillId="0" borderId="0">
      <alignment vertical="center"/>
    </xf>
    <xf numFmtId="0" fontId="3" fillId="0" borderId="0" applyNumberFormat="0" applyFill="0" applyBorder="0" applyAlignment="0" applyProtection="0">
      <alignment vertical="top"/>
      <protection locked="0"/>
    </xf>
    <xf numFmtId="0" fontId="4" fillId="0" borderId="0">
      <alignment vertical="center"/>
    </xf>
  </cellStyleXfs>
  <cellXfs count="76">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2" xfId="0" applyFill="1" applyBorder="1" applyAlignment="1">
      <alignment horizontal="center" vertical="center" wrapText="1"/>
    </xf>
    <xf numFmtId="0" fontId="0" fillId="0" borderId="3" xfId="0" applyBorder="1" applyAlignment="1">
      <alignment horizontal="center" vertical="center" wrapText="1"/>
    </xf>
    <xf numFmtId="0" fontId="0" fillId="0" borderId="3"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xf>
    <xf numFmtId="0" fontId="0" fillId="2" borderId="1" xfId="0" applyFill="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Fill="1" applyBorder="1" applyAlignment="1">
      <alignment horizontal="center" vertical="center"/>
    </xf>
    <xf numFmtId="49"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0" xfId="0" applyBorder="1" applyAlignment="1">
      <alignment vertical="center" wrapText="1"/>
    </xf>
    <xf numFmtId="49" fontId="0" fillId="2" borderId="1" xfId="0" applyNumberFormat="1" applyFill="1" applyBorder="1" applyAlignment="1">
      <alignment horizontal="center" vertical="center"/>
    </xf>
    <xf numFmtId="0" fontId="0" fillId="2" borderId="1" xfId="0" applyFill="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left" vertical="center" wrapText="1"/>
    </xf>
    <xf numFmtId="0" fontId="0" fillId="3" borderId="1" xfId="0" applyFill="1" applyBorder="1" applyAlignment="1">
      <alignment horizontal="center" vertical="center"/>
    </xf>
    <xf numFmtId="49" fontId="0" fillId="3" borderId="1" xfId="0" applyNumberFormat="1" applyFill="1" applyBorder="1" applyAlignment="1">
      <alignment horizontal="center" vertical="center"/>
    </xf>
    <xf numFmtId="0" fontId="0" fillId="3" borderId="1" xfId="0" applyFill="1" applyBorder="1" applyAlignment="1">
      <alignment horizontal="center" vertical="center" wrapText="1"/>
    </xf>
    <xf numFmtId="0" fontId="3" fillId="0" borderId="1" xfId="1" applyBorder="1" applyAlignment="1" applyProtection="1">
      <alignment vertical="center" wrapText="1"/>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Fill="1" applyBorder="1">
      <alignment vertical="center"/>
    </xf>
    <xf numFmtId="0" fontId="0" fillId="0" borderId="7" xfId="0" applyBorder="1" applyAlignment="1">
      <alignment horizontal="center" vertical="center"/>
    </xf>
    <xf numFmtId="0" fontId="0" fillId="0" borderId="1" xfId="0" applyFill="1" applyBorder="1">
      <alignment vertical="center"/>
    </xf>
    <xf numFmtId="0" fontId="0" fillId="0" borderId="2" xfId="0" applyBorder="1" applyAlignment="1">
      <alignment horizontal="center" vertical="center"/>
    </xf>
    <xf numFmtId="0" fontId="0" fillId="0" borderId="6" xfId="0" applyFill="1" applyBorder="1">
      <alignment vertical="center"/>
    </xf>
    <xf numFmtId="0" fontId="0" fillId="0" borderId="3" xfId="0" applyFill="1" applyBorder="1" applyAlignment="1">
      <alignment horizontal="center" vertical="center"/>
    </xf>
    <xf numFmtId="0" fontId="0" fillId="0" borderId="7" xfId="0" applyFill="1" applyBorder="1" applyAlignment="1">
      <alignment horizontal="center"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Fill="1" applyBorder="1">
      <alignment vertical="center"/>
    </xf>
    <xf numFmtId="0" fontId="0" fillId="0" borderId="0" xfId="0" applyBorder="1">
      <alignment vertical="center"/>
    </xf>
    <xf numFmtId="0" fontId="0" fillId="0" borderId="8" xfId="0" applyBorder="1" applyAlignment="1">
      <alignment horizontal="center" vertical="center"/>
    </xf>
    <xf numFmtId="0" fontId="5" fillId="0" borderId="1" xfId="0" applyFont="1" applyBorder="1" applyAlignment="1">
      <alignment horizontal="center" vertical="center"/>
    </xf>
    <xf numFmtId="0" fontId="0" fillId="0" borderId="6" xfId="0" applyBorder="1" applyAlignment="1">
      <alignment horizontal="center" vertical="center"/>
    </xf>
    <xf numFmtId="0" fontId="0" fillId="4" borderId="1" xfId="0" applyFill="1" applyBorder="1">
      <alignment vertical="center"/>
    </xf>
    <xf numFmtId="0" fontId="5" fillId="4" borderId="1"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6" xfId="0" applyBorder="1">
      <alignment vertical="center"/>
    </xf>
    <xf numFmtId="0" fontId="0" fillId="0" borderId="0" xfId="0"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0" fillId="5" borderId="0" xfId="0" applyFill="1" applyBorder="1" applyAlignment="1">
      <alignment horizontal="center" vertical="center"/>
    </xf>
    <xf numFmtId="0" fontId="0" fillId="6" borderId="0" xfId="0" applyFill="1" applyBorder="1"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4" xfId="0" applyBorder="1" applyAlignment="1">
      <alignment vertical="center" wrapText="1"/>
    </xf>
    <xf numFmtId="0" fontId="7" fillId="0" borderId="0" xfId="0" applyFont="1" applyAlignment="1">
      <alignment horizontal="center" vertical="center"/>
    </xf>
    <xf numFmtId="49"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ja-JP"/>
  <c:style val="10"/>
  <c:chart>
    <c:view3D>
      <c:rotX val="75"/>
      <c:perspective val="30"/>
    </c:view3D>
    <c:plotArea>
      <c:layout/>
      <c:pie3DChart>
        <c:varyColors val="1"/>
        <c:ser>
          <c:idx val="0"/>
          <c:order val="0"/>
          <c:explosion val="2"/>
          <c:dPt>
            <c:idx val="0"/>
            <c:spPr>
              <a:solidFill>
                <a:srgbClr val="00FFFF"/>
              </a:solidFill>
            </c:spPr>
          </c:dPt>
          <c:dPt>
            <c:idx val="1"/>
            <c:spPr>
              <a:solidFill>
                <a:srgbClr val="66FF33"/>
              </a:solidFill>
            </c:spPr>
          </c:dPt>
          <c:dLbls>
            <c:dLbl>
              <c:idx val="0"/>
              <c:layout>
                <c:manualLayout>
                  <c:x val="-0.29383482404505307"/>
                  <c:y val="-1.0953630796150481E-2"/>
                </c:manualLayout>
              </c:layout>
              <c:numFmt formatCode="0.00%" sourceLinked="0"/>
              <c:spPr/>
              <c:txPr>
                <a:bodyPr/>
                <a:lstStyle/>
                <a:p>
                  <a:pPr>
                    <a:defRPr/>
                  </a:pPr>
                  <a:endParaRPr lang="ja-JP"/>
                </a:p>
              </c:txPr>
              <c:showVal val="1"/>
              <c:showPercent val="1"/>
            </c:dLbl>
            <c:dLbl>
              <c:idx val="1"/>
              <c:layout>
                <c:manualLayout>
                  <c:x val="0.29593863873811876"/>
                  <c:y val="-1.9255313674026039E-2"/>
                </c:manualLayout>
              </c:layout>
              <c:numFmt formatCode="0.00%" sourceLinked="0"/>
              <c:spPr/>
              <c:txPr>
                <a:bodyPr/>
                <a:lstStyle/>
                <a:p>
                  <a:pPr>
                    <a:defRPr/>
                  </a:pPr>
                  <a:endParaRPr lang="ja-JP"/>
                </a:p>
              </c:txPr>
              <c:showVal val="1"/>
              <c:showPercent val="1"/>
            </c:dLbl>
            <c:showVal val="1"/>
            <c:showPercent val="1"/>
            <c:showLeaderLines val="1"/>
          </c:dLbls>
          <c:val>
            <c:numRef>
              <c:f>集計!$B$19:$C$19</c:f>
              <c:numCache>
                <c:formatCode>General</c:formatCode>
                <c:ptCount val="2"/>
                <c:pt idx="0">
                  <c:v>225</c:v>
                </c:pt>
                <c:pt idx="1">
                  <c:v>222</c:v>
                </c:pt>
              </c:numCache>
            </c:numRef>
          </c:val>
        </c:ser>
        <c:dLbls>
          <c:showPercent val="1"/>
        </c:dLbls>
      </c:pie3DChart>
      <c:spPr>
        <a:noFill/>
        <a:ln w="25400">
          <a:noFill/>
        </a:ln>
      </c:spPr>
    </c:plotArea>
    <c:plotVisOnly val="1"/>
    <c:dispBlanksAs val="zero"/>
  </c:chart>
  <c:spPr>
    <a:ln>
      <a:noFill/>
    </a:ln>
  </c:spPr>
  <c:printSettings>
    <c:headerFooter/>
    <c:pageMargins b="0.75000000000000477" l="0.70000000000000062" r="0.70000000000000062" t="0.750000000000004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style val="26"/>
  <c:chart>
    <c:plotArea>
      <c:layout>
        <c:manualLayout>
          <c:layoutTarget val="inner"/>
          <c:xMode val="edge"/>
          <c:yMode val="edge"/>
          <c:x val="9.1011861806479896E-2"/>
          <c:y val="4.8537235084420413E-2"/>
          <c:w val="0.87929099771619679"/>
          <c:h val="0.84240272597504018"/>
        </c:manualLayout>
      </c:layout>
      <c:barChart>
        <c:barDir val="col"/>
        <c:grouping val="clustered"/>
        <c:ser>
          <c:idx val="0"/>
          <c:order val="0"/>
          <c:cat>
            <c:strRef>
              <c:f>集計!$A$4:$A$12</c:f>
              <c:strCache>
                <c:ptCount val="9"/>
                <c:pt idx="0">
                  <c:v>愛知</c:v>
                </c:pt>
                <c:pt idx="1">
                  <c:v>静岡</c:v>
                </c:pt>
                <c:pt idx="2">
                  <c:v>岐阜</c:v>
                </c:pt>
                <c:pt idx="3">
                  <c:v>三重</c:v>
                </c:pt>
                <c:pt idx="4">
                  <c:v>長野</c:v>
                </c:pt>
                <c:pt idx="5">
                  <c:v>滋賀</c:v>
                </c:pt>
                <c:pt idx="6">
                  <c:v>山梨</c:v>
                </c:pt>
                <c:pt idx="7">
                  <c:v>神奈川</c:v>
                </c:pt>
                <c:pt idx="8">
                  <c:v>不明</c:v>
                </c:pt>
              </c:strCache>
            </c:strRef>
          </c:cat>
          <c:val>
            <c:numRef>
              <c:f>集計!$B$4:$B$12</c:f>
              <c:numCache>
                <c:formatCode>General</c:formatCode>
                <c:ptCount val="9"/>
                <c:pt idx="0">
                  <c:v>106</c:v>
                </c:pt>
                <c:pt idx="1">
                  <c:v>100</c:v>
                </c:pt>
                <c:pt idx="2">
                  <c:v>90</c:v>
                </c:pt>
                <c:pt idx="3">
                  <c:v>89</c:v>
                </c:pt>
                <c:pt idx="4">
                  <c:v>46</c:v>
                </c:pt>
                <c:pt idx="5">
                  <c:v>2</c:v>
                </c:pt>
                <c:pt idx="6">
                  <c:v>5</c:v>
                </c:pt>
                <c:pt idx="7">
                  <c:v>7</c:v>
                </c:pt>
                <c:pt idx="8">
                  <c:v>27</c:v>
                </c:pt>
              </c:numCache>
            </c:numRef>
          </c:val>
        </c:ser>
        <c:dLbls>
          <c:showVal val="1"/>
        </c:dLbls>
        <c:gapWidth val="75"/>
        <c:axId val="81385728"/>
        <c:axId val="81461248"/>
      </c:barChart>
      <c:catAx>
        <c:axId val="81385728"/>
        <c:scaling>
          <c:orientation val="minMax"/>
        </c:scaling>
        <c:axPos val="b"/>
        <c:numFmt formatCode="General" sourceLinked="1"/>
        <c:majorTickMark val="none"/>
        <c:tickLblPos val="nextTo"/>
        <c:crossAx val="81461248"/>
        <c:crosses val="autoZero"/>
        <c:auto val="1"/>
        <c:lblAlgn val="ctr"/>
        <c:lblOffset val="100"/>
      </c:catAx>
      <c:valAx>
        <c:axId val="81461248"/>
        <c:scaling>
          <c:orientation val="minMax"/>
        </c:scaling>
        <c:axPos val="l"/>
        <c:numFmt formatCode="General" sourceLinked="1"/>
        <c:majorTickMark val="none"/>
        <c:tickLblPos val="nextTo"/>
        <c:crossAx val="81385728"/>
        <c:crosses val="autoZero"/>
        <c:crossBetween val="between"/>
      </c:valAx>
    </c:plotArea>
    <c:plotVisOnly val="1"/>
    <c:dispBlanksAs val="gap"/>
  </c:chart>
  <c:printSettings>
    <c:headerFooter/>
    <c:pageMargins b="0.75000000000000477" l="0.70000000000000062" r="0.70000000000000062" t="0.750000000000004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style val="26"/>
  <c:chart>
    <c:plotArea>
      <c:layout/>
      <c:barChart>
        <c:barDir val="col"/>
        <c:grouping val="clustered"/>
        <c:ser>
          <c:idx val="0"/>
          <c:order val="0"/>
          <c:spPr>
            <a:solidFill>
              <a:srgbClr val="FF0000"/>
            </a:solidFill>
          </c:spPr>
          <c:cat>
            <c:strRef>
              <c:f>集計!$D$18:$D$25</c:f>
              <c:strCache>
                <c:ptCount val="8"/>
                <c:pt idx="0">
                  <c:v>10代</c:v>
                </c:pt>
                <c:pt idx="1">
                  <c:v>20代</c:v>
                </c:pt>
                <c:pt idx="2">
                  <c:v>30代</c:v>
                </c:pt>
                <c:pt idx="3">
                  <c:v>40代</c:v>
                </c:pt>
                <c:pt idx="4">
                  <c:v>50代</c:v>
                </c:pt>
                <c:pt idx="5">
                  <c:v>60代</c:v>
                </c:pt>
                <c:pt idx="6">
                  <c:v>70代</c:v>
                </c:pt>
                <c:pt idx="7">
                  <c:v>80才以上</c:v>
                </c:pt>
              </c:strCache>
            </c:strRef>
          </c:cat>
          <c:val>
            <c:numRef>
              <c:f>集計!$E$18:$E$25</c:f>
              <c:numCache>
                <c:formatCode>General</c:formatCode>
                <c:ptCount val="8"/>
                <c:pt idx="0">
                  <c:v>9</c:v>
                </c:pt>
                <c:pt idx="1">
                  <c:v>18</c:v>
                </c:pt>
                <c:pt idx="2">
                  <c:v>34</c:v>
                </c:pt>
                <c:pt idx="3">
                  <c:v>47</c:v>
                </c:pt>
                <c:pt idx="4">
                  <c:v>94</c:v>
                </c:pt>
                <c:pt idx="5">
                  <c:v>117</c:v>
                </c:pt>
                <c:pt idx="6">
                  <c:v>88</c:v>
                </c:pt>
                <c:pt idx="7">
                  <c:v>20</c:v>
                </c:pt>
              </c:numCache>
            </c:numRef>
          </c:val>
        </c:ser>
        <c:dLbls>
          <c:showVal val="1"/>
        </c:dLbls>
        <c:gapWidth val="75"/>
        <c:axId val="81476608"/>
        <c:axId val="81486592"/>
      </c:barChart>
      <c:catAx>
        <c:axId val="81476608"/>
        <c:scaling>
          <c:orientation val="minMax"/>
        </c:scaling>
        <c:axPos val="b"/>
        <c:numFmt formatCode="General" sourceLinked="1"/>
        <c:majorTickMark val="none"/>
        <c:tickLblPos val="nextTo"/>
        <c:crossAx val="81486592"/>
        <c:crosses val="autoZero"/>
        <c:auto val="1"/>
        <c:lblAlgn val="ctr"/>
        <c:lblOffset val="100"/>
      </c:catAx>
      <c:valAx>
        <c:axId val="81486592"/>
        <c:scaling>
          <c:orientation val="minMax"/>
        </c:scaling>
        <c:axPos val="l"/>
        <c:numFmt formatCode="General" sourceLinked="1"/>
        <c:majorTickMark val="none"/>
        <c:tickLblPos val="nextTo"/>
        <c:crossAx val="81476608"/>
        <c:crosses val="autoZero"/>
        <c:crossBetween val="between"/>
      </c:valAx>
    </c:plotArea>
    <c:plotVisOnly val="1"/>
    <c:dispBlanksAs val="gap"/>
  </c:chart>
  <c:printSettings>
    <c:headerFooter/>
    <c:pageMargins b="0.75000000000000477" l="0.70000000000000062" r="0.70000000000000062" t="0.750000000000004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style val="15"/>
  <c:chart>
    <c:title>
      <c:tx>
        <c:rich>
          <a:bodyPr/>
          <a:lstStyle/>
          <a:p>
            <a:pPr>
              <a:defRPr/>
            </a:pPr>
            <a:r>
              <a:rPr lang="ja-JP" altLang="en-US"/>
              <a:t>各項目の返答を比較　　全体</a:t>
            </a:r>
          </a:p>
        </c:rich>
      </c:tx>
      <c:layout>
        <c:manualLayout>
          <c:xMode val="edge"/>
          <c:yMode val="edge"/>
          <c:x val="0.48737097523225437"/>
          <c:y val="3.0050037273575296E-2"/>
        </c:manualLayout>
      </c:layout>
    </c:title>
    <c:plotArea>
      <c:layout>
        <c:manualLayout>
          <c:layoutTarget val="inner"/>
          <c:xMode val="edge"/>
          <c:yMode val="edge"/>
          <c:x val="2.4331325227924416E-2"/>
          <c:y val="9.3521337472098152E-3"/>
          <c:w val="0.95036743887982877"/>
          <c:h val="0.81474978993962388"/>
        </c:manualLayout>
      </c:layout>
      <c:barChart>
        <c:barDir val="col"/>
        <c:grouping val="clustered"/>
        <c:ser>
          <c:idx val="0"/>
          <c:order val="0"/>
          <c:dPt>
            <c:idx val="0"/>
            <c:spPr>
              <a:solidFill>
                <a:srgbClr val="00B0F0"/>
              </a:solidFill>
            </c:spPr>
          </c:dPt>
          <c:dPt>
            <c:idx val="1"/>
            <c:spPr>
              <a:solidFill>
                <a:srgbClr val="00B050"/>
              </a:solidFill>
            </c:spPr>
          </c:dPt>
          <c:dPt>
            <c:idx val="2"/>
            <c:spPr>
              <a:solidFill>
                <a:srgbClr val="FFFF00"/>
              </a:solidFill>
            </c:spPr>
          </c:dPt>
          <c:dPt>
            <c:idx val="3"/>
            <c:spPr>
              <a:solidFill>
                <a:srgbClr val="FFC000"/>
              </a:solidFill>
            </c:spPr>
          </c:dPt>
          <c:dPt>
            <c:idx val="4"/>
            <c:spPr>
              <a:solidFill>
                <a:srgbClr val="FF0000"/>
              </a:solidFill>
            </c:spPr>
          </c:dPt>
          <c:dPt>
            <c:idx val="5"/>
            <c:spPr>
              <a:solidFill>
                <a:srgbClr val="00B0F0"/>
              </a:solidFill>
            </c:spPr>
          </c:dPt>
          <c:dPt>
            <c:idx val="6"/>
            <c:spPr>
              <a:solidFill>
                <a:srgbClr val="00B050"/>
              </a:solidFill>
            </c:spPr>
          </c:dPt>
          <c:dPt>
            <c:idx val="7"/>
            <c:spPr>
              <a:solidFill>
                <a:srgbClr val="FFFF00"/>
              </a:solidFill>
            </c:spPr>
          </c:dPt>
          <c:dPt>
            <c:idx val="8"/>
            <c:spPr>
              <a:solidFill>
                <a:srgbClr val="FFC000"/>
              </a:solidFill>
            </c:spPr>
          </c:dPt>
          <c:dPt>
            <c:idx val="9"/>
            <c:spPr>
              <a:solidFill>
                <a:srgbClr val="FF0000"/>
              </a:solidFill>
            </c:spPr>
          </c:dPt>
          <c:dPt>
            <c:idx val="10"/>
            <c:spPr>
              <a:solidFill>
                <a:srgbClr val="00B0F0"/>
              </a:solidFill>
            </c:spPr>
          </c:dPt>
          <c:dPt>
            <c:idx val="11"/>
            <c:spPr>
              <a:solidFill>
                <a:srgbClr val="00B050"/>
              </a:solidFill>
            </c:spPr>
          </c:dPt>
          <c:dPt>
            <c:idx val="12"/>
            <c:spPr>
              <a:solidFill>
                <a:srgbClr val="FFFF00"/>
              </a:solidFill>
            </c:spPr>
          </c:dPt>
          <c:dPt>
            <c:idx val="13"/>
            <c:spPr>
              <a:solidFill>
                <a:srgbClr val="FFC000"/>
              </a:solidFill>
            </c:spPr>
          </c:dPt>
          <c:dPt>
            <c:idx val="14"/>
            <c:spPr>
              <a:solidFill>
                <a:srgbClr val="FF0000"/>
              </a:solidFill>
            </c:spPr>
          </c:dPt>
          <c:dPt>
            <c:idx val="15"/>
            <c:spPr>
              <a:solidFill>
                <a:srgbClr val="00B0F0"/>
              </a:solidFill>
            </c:spPr>
          </c:dPt>
          <c:dPt>
            <c:idx val="16"/>
            <c:spPr>
              <a:solidFill>
                <a:srgbClr val="00B050"/>
              </a:solidFill>
            </c:spPr>
          </c:dPt>
          <c:dPt>
            <c:idx val="17"/>
            <c:spPr>
              <a:solidFill>
                <a:srgbClr val="FFFF00"/>
              </a:solidFill>
            </c:spPr>
          </c:dPt>
          <c:dPt>
            <c:idx val="18"/>
            <c:spPr>
              <a:solidFill>
                <a:srgbClr val="FFC000"/>
              </a:solidFill>
            </c:spPr>
          </c:dPt>
          <c:dPt>
            <c:idx val="19"/>
            <c:spPr>
              <a:solidFill>
                <a:srgbClr val="FF0000"/>
              </a:solidFill>
            </c:spPr>
          </c:dPt>
          <c:dPt>
            <c:idx val="20"/>
            <c:spPr>
              <a:solidFill>
                <a:srgbClr val="00B0F0"/>
              </a:solidFill>
            </c:spPr>
          </c:dPt>
          <c:dPt>
            <c:idx val="21"/>
            <c:spPr>
              <a:solidFill>
                <a:srgbClr val="00B050"/>
              </a:solidFill>
            </c:spPr>
          </c:dPt>
          <c:dPt>
            <c:idx val="22"/>
            <c:spPr>
              <a:solidFill>
                <a:srgbClr val="FFFF00"/>
              </a:solidFill>
            </c:spPr>
          </c:dPt>
          <c:dPt>
            <c:idx val="23"/>
            <c:spPr>
              <a:solidFill>
                <a:srgbClr val="FFC000"/>
              </a:solidFill>
            </c:spPr>
          </c:dPt>
          <c:dPt>
            <c:idx val="24"/>
            <c:spPr>
              <a:solidFill>
                <a:srgbClr val="FF0000"/>
              </a:solidFill>
            </c:spPr>
          </c:dPt>
          <c:dPt>
            <c:idx val="25"/>
            <c:spPr>
              <a:solidFill>
                <a:srgbClr val="00B0F0"/>
              </a:solidFill>
            </c:spPr>
          </c:dPt>
          <c:dPt>
            <c:idx val="26"/>
            <c:spPr>
              <a:solidFill>
                <a:srgbClr val="00B050"/>
              </a:solidFill>
            </c:spPr>
          </c:dPt>
          <c:dPt>
            <c:idx val="27"/>
            <c:spPr>
              <a:solidFill>
                <a:srgbClr val="FFFF00"/>
              </a:solidFill>
            </c:spPr>
          </c:dPt>
          <c:dPt>
            <c:idx val="28"/>
            <c:spPr>
              <a:solidFill>
                <a:srgbClr val="FFC000"/>
              </a:solidFill>
            </c:spPr>
          </c:dPt>
          <c:dPt>
            <c:idx val="29"/>
            <c:spPr>
              <a:solidFill>
                <a:srgbClr val="FF0000"/>
              </a:solidFill>
            </c:spPr>
          </c:dPt>
          <c:cat>
            <c:multiLvlStrRef>
              <c:f>分析２!$B$1:$C$30</c:f>
              <c:multiLvlStrCache>
                <c:ptCount val="30"/>
                <c:lvl>
                  <c:pt idx="0">
                    <c:v>満足</c:v>
                  </c:pt>
                  <c:pt idx="1">
                    <c:v>やや満足</c:v>
                  </c:pt>
                  <c:pt idx="2">
                    <c:v>どちらでもない</c:v>
                  </c:pt>
                  <c:pt idx="3">
                    <c:v>少し不満</c:v>
                  </c:pt>
                  <c:pt idx="4">
                    <c:v>不満</c:v>
                  </c:pt>
                  <c:pt idx="5">
                    <c:v>満足</c:v>
                  </c:pt>
                  <c:pt idx="6">
                    <c:v>やや満足</c:v>
                  </c:pt>
                  <c:pt idx="7">
                    <c:v>どちらでもない</c:v>
                  </c:pt>
                  <c:pt idx="8">
                    <c:v>少し不満</c:v>
                  </c:pt>
                  <c:pt idx="9">
                    <c:v>不満</c:v>
                  </c:pt>
                  <c:pt idx="10">
                    <c:v>満足</c:v>
                  </c:pt>
                  <c:pt idx="11">
                    <c:v>やや満足</c:v>
                  </c:pt>
                  <c:pt idx="12">
                    <c:v>どちらでもない</c:v>
                  </c:pt>
                  <c:pt idx="13">
                    <c:v>少し不満</c:v>
                  </c:pt>
                  <c:pt idx="14">
                    <c:v>不満</c:v>
                  </c:pt>
                  <c:pt idx="15">
                    <c:v>満足</c:v>
                  </c:pt>
                  <c:pt idx="16">
                    <c:v>やや満足</c:v>
                  </c:pt>
                  <c:pt idx="17">
                    <c:v>どちらでもない</c:v>
                  </c:pt>
                  <c:pt idx="18">
                    <c:v>少し不満</c:v>
                  </c:pt>
                  <c:pt idx="19">
                    <c:v>不満</c:v>
                  </c:pt>
                  <c:pt idx="20">
                    <c:v>満足</c:v>
                  </c:pt>
                  <c:pt idx="21">
                    <c:v>やや満足</c:v>
                  </c:pt>
                  <c:pt idx="22">
                    <c:v>どちらでもない</c:v>
                  </c:pt>
                  <c:pt idx="23">
                    <c:v>少し不満</c:v>
                  </c:pt>
                  <c:pt idx="24">
                    <c:v>不満</c:v>
                  </c:pt>
                  <c:pt idx="25">
                    <c:v>満足</c:v>
                  </c:pt>
                  <c:pt idx="26">
                    <c:v>やや満足</c:v>
                  </c:pt>
                  <c:pt idx="27">
                    <c:v>どちらでもない</c:v>
                  </c:pt>
                  <c:pt idx="28">
                    <c:v>少し不満</c:v>
                  </c:pt>
                  <c:pt idx="29">
                    <c:v>不満</c:v>
                  </c:pt>
                </c:lvl>
                <c:lvl>
                  <c:pt idx="0">
                    <c:v>①ダイヤ及び車輌編成・車両</c:v>
                  </c:pt>
                  <c:pt idx="5">
                    <c:v>②駅でのサービスや対応　</c:v>
                  </c:pt>
                  <c:pt idx="10">
                    <c:v>③運賃・特急料金</c:v>
                  </c:pt>
                  <c:pt idx="15">
                    <c:v>④駅の設備</c:v>
                  </c:pt>
                  <c:pt idx="20">
                    <c:v>⑤駅のバリアフリー</c:v>
                  </c:pt>
                  <c:pt idx="25">
                    <c:v>⑤安全対策</c:v>
                  </c:pt>
                </c:lvl>
              </c:multiLvlStrCache>
            </c:multiLvlStrRef>
          </c:cat>
          <c:val>
            <c:numRef>
              <c:f>分析２!$D$1:$D$30</c:f>
              <c:numCache>
                <c:formatCode>General</c:formatCode>
                <c:ptCount val="30"/>
                <c:pt idx="0">
                  <c:v>52</c:v>
                </c:pt>
                <c:pt idx="1">
                  <c:v>63</c:v>
                </c:pt>
                <c:pt idx="2">
                  <c:v>62</c:v>
                </c:pt>
                <c:pt idx="3">
                  <c:v>132</c:v>
                </c:pt>
                <c:pt idx="4">
                  <c:v>141</c:v>
                </c:pt>
                <c:pt idx="5">
                  <c:v>43</c:v>
                </c:pt>
                <c:pt idx="6">
                  <c:v>83</c:v>
                </c:pt>
                <c:pt idx="7">
                  <c:v>144</c:v>
                </c:pt>
                <c:pt idx="8">
                  <c:v>97</c:v>
                </c:pt>
                <c:pt idx="9">
                  <c:v>87</c:v>
                </c:pt>
                <c:pt idx="10">
                  <c:v>24</c:v>
                </c:pt>
                <c:pt idx="11">
                  <c:v>66</c:v>
                </c:pt>
                <c:pt idx="12">
                  <c:v>166</c:v>
                </c:pt>
                <c:pt idx="13">
                  <c:v>120</c:v>
                </c:pt>
                <c:pt idx="14">
                  <c:v>80</c:v>
                </c:pt>
                <c:pt idx="15">
                  <c:v>31</c:v>
                </c:pt>
                <c:pt idx="16">
                  <c:v>66</c:v>
                </c:pt>
                <c:pt idx="17">
                  <c:v>129</c:v>
                </c:pt>
                <c:pt idx="18">
                  <c:v>117</c:v>
                </c:pt>
                <c:pt idx="19">
                  <c:v>107</c:v>
                </c:pt>
                <c:pt idx="20">
                  <c:v>27</c:v>
                </c:pt>
                <c:pt idx="21">
                  <c:v>59</c:v>
                </c:pt>
                <c:pt idx="22">
                  <c:v>141</c:v>
                </c:pt>
                <c:pt idx="23">
                  <c:v>105</c:v>
                </c:pt>
                <c:pt idx="24">
                  <c:v>118</c:v>
                </c:pt>
                <c:pt idx="25">
                  <c:v>27</c:v>
                </c:pt>
                <c:pt idx="26">
                  <c:v>60</c:v>
                </c:pt>
                <c:pt idx="27">
                  <c:v>139</c:v>
                </c:pt>
                <c:pt idx="28">
                  <c:v>111</c:v>
                </c:pt>
                <c:pt idx="29">
                  <c:v>108</c:v>
                </c:pt>
              </c:numCache>
            </c:numRef>
          </c:val>
        </c:ser>
        <c:dLbls>
          <c:showVal val="1"/>
        </c:dLbls>
        <c:gapWidth val="75"/>
        <c:axId val="40568320"/>
        <c:axId val="40569856"/>
      </c:barChart>
      <c:catAx>
        <c:axId val="40568320"/>
        <c:scaling>
          <c:orientation val="minMax"/>
        </c:scaling>
        <c:axPos val="b"/>
        <c:numFmt formatCode="General" sourceLinked="1"/>
        <c:majorTickMark val="none"/>
        <c:tickLblPos val="nextTo"/>
        <c:txPr>
          <a:bodyPr/>
          <a:lstStyle/>
          <a:p>
            <a:pPr>
              <a:defRPr sz="1100"/>
            </a:pPr>
            <a:endParaRPr lang="ja-JP"/>
          </a:p>
        </c:txPr>
        <c:crossAx val="40569856"/>
        <c:crosses val="autoZero"/>
        <c:auto val="1"/>
        <c:lblAlgn val="ctr"/>
        <c:lblOffset val="100"/>
      </c:catAx>
      <c:valAx>
        <c:axId val="40569856"/>
        <c:scaling>
          <c:orientation val="minMax"/>
        </c:scaling>
        <c:axPos val="l"/>
        <c:numFmt formatCode="General" sourceLinked="1"/>
        <c:majorTickMark val="none"/>
        <c:tickLblPos val="nextTo"/>
        <c:crossAx val="40568320"/>
        <c:crosses val="autoZero"/>
        <c:crossBetween val="between"/>
      </c:valAx>
    </c:plotArea>
    <c:plotVisOnly val="1"/>
    <c:dispBlanksAs val="gap"/>
  </c:chart>
  <c:spPr>
    <a:ln>
      <a:noFill/>
    </a:ln>
  </c:spPr>
  <c:printSettings>
    <c:headerFooter/>
    <c:pageMargins b="0.750000000000005" l="0.70000000000000062" r="0.70000000000000062" t="0.750000000000005"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161925</xdr:rowOff>
    </xdr:from>
    <xdr:to>
      <xdr:col>2</xdr:col>
      <xdr:colOff>381000</xdr:colOff>
      <xdr:row>27</xdr:row>
      <xdr:rowOff>219075</xdr:rowOff>
    </xdr:to>
    <xdr:graphicFrame macro="">
      <xdr:nvGraphicFramePr>
        <xdr:cNvPr id="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495300</xdr:colOff>
      <xdr:row>2</xdr:row>
      <xdr:rowOff>57150</xdr:rowOff>
    </xdr:from>
    <xdr:to>
      <xdr:col>9</xdr:col>
      <xdr:colOff>276225</xdr:colOff>
      <xdr:row>15</xdr:row>
      <xdr:rowOff>19050</xdr:rowOff>
    </xdr:to>
    <xdr:graphicFrame macro="">
      <xdr:nvGraphicFramePr>
        <xdr:cNvPr id="3"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57150</xdr:colOff>
      <xdr:row>16</xdr:row>
      <xdr:rowOff>76200</xdr:rowOff>
    </xdr:from>
    <xdr:to>
      <xdr:col>9</xdr:col>
      <xdr:colOff>600075</xdr:colOff>
      <xdr:row>27</xdr:row>
      <xdr:rowOff>161925</xdr:rowOff>
    </xdr:to>
    <xdr:graphicFrame macro="">
      <xdr:nvGraphicFramePr>
        <xdr:cNvPr id="4"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320903</xdr:colOff>
      <xdr:row>0</xdr:row>
      <xdr:rowOff>140256</xdr:rowOff>
    </xdr:from>
    <xdr:to>
      <xdr:col>26</xdr:col>
      <xdr:colOff>501106</xdr:colOff>
      <xdr:row>18</xdr:row>
      <xdr:rowOff>371945</xdr:rowOff>
    </xdr:to>
    <xdr:graphicFrame macro="">
      <xdr:nvGraphicFramePr>
        <xdr:cNvPr id="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1015&#12288;12&#24180;%20&#21033;&#29992;&#32773;&#12450;&#12531;&#12465;&#12540;&#12488;&#38598;&#35336;&#12288;&#26368;&#32066;&#65299;&#12288;07&#24418;&#2433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印字用"/>
      <sheetName val="分析"/>
      <sheetName val="分析２"/>
      <sheetName val="分析３"/>
      <sheetName val="利用駅"/>
      <sheetName val="検索条件"/>
      <sheetName val="駅"/>
      <sheetName val="検索データ"/>
      <sheetName val="各　比較"/>
      <sheetName val="データ "/>
    </sheetNames>
    <sheetDataSet>
      <sheetData sheetId="0"/>
      <sheetData sheetId="1"/>
      <sheetData sheetId="2"/>
      <sheetData sheetId="3"/>
      <sheetData sheetId="4"/>
      <sheetData sheetId="5"/>
      <sheetData sheetId="6">
        <row r="2">
          <cell r="E2">
            <v>0</v>
          </cell>
        </row>
        <row r="3">
          <cell r="E3">
            <v>0</v>
          </cell>
        </row>
        <row r="4">
          <cell r="E4">
            <v>0</v>
          </cell>
        </row>
        <row r="5">
          <cell r="E5">
            <v>0</v>
          </cell>
        </row>
        <row r="6">
          <cell r="E6">
            <v>0</v>
          </cell>
        </row>
        <row r="7">
          <cell r="E7">
            <v>1</v>
          </cell>
        </row>
        <row r="8">
          <cell r="E8">
            <v>7</v>
          </cell>
        </row>
        <row r="9">
          <cell r="E9">
            <v>0</v>
          </cell>
        </row>
        <row r="10">
          <cell r="E10">
            <v>0</v>
          </cell>
        </row>
        <row r="11">
          <cell r="E11">
            <v>0</v>
          </cell>
        </row>
        <row r="12">
          <cell r="E12">
            <v>0</v>
          </cell>
        </row>
        <row r="13">
          <cell r="E13">
            <v>0</v>
          </cell>
        </row>
        <row r="14">
          <cell r="E14">
            <v>0</v>
          </cell>
        </row>
        <row r="15">
          <cell r="E15">
            <v>0</v>
          </cell>
        </row>
        <row r="16">
          <cell r="E16">
            <v>0</v>
          </cell>
        </row>
        <row r="17">
          <cell r="E17">
            <v>0</v>
          </cell>
        </row>
        <row r="18">
          <cell r="E18">
            <v>0</v>
          </cell>
        </row>
        <row r="19">
          <cell r="E19">
            <v>0</v>
          </cell>
        </row>
        <row r="20">
          <cell r="E20">
            <v>0</v>
          </cell>
        </row>
        <row r="21">
          <cell r="E21">
            <v>0</v>
          </cell>
        </row>
        <row r="22">
          <cell r="E22">
            <v>0</v>
          </cell>
        </row>
        <row r="23">
          <cell r="E23">
            <v>0</v>
          </cell>
        </row>
        <row r="24">
          <cell r="E24">
            <v>0</v>
          </cell>
        </row>
        <row r="25">
          <cell r="E25">
            <v>0</v>
          </cell>
        </row>
        <row r="26">
          <cell r="E26">
            <v>1</v>
          </cell>
        </row>
        <row r="27">
          <cell r="E27">
            <v>2</v>
          </cell>
        </row>
        <row r="28">
          <cell r="E28">
            <v>2</v>
          </cell>
        </row>
        <row r="29">
          <cell r="E29">
            <v>0</v>
          </cell>
        </row>
        <row r="30">
          <cell r="E30">
            <v>0</v>
          </cell>
        </row>
        <row r="31">
          <cell r="E31">
            <v>0</v>
          </cell>
        </row>
        <row r="32">
          <cell r="E32">
            <v>0</v>
          </cell>
        </row>
        <row r="33">
          <cell r="E33">
            <v>0</v>
          </cell>
        </row>
        <row r="34">
          <cell r="E34">
            <v>0</v>
          </cell>
        </row>
        <row r="35">
          <cell r="E35">
            <v>0</v>
          </cell>
        </row>
        <row r="36">
          <cell r="E36">
            <v>0</v>
          </cell>
        </row>
        <row r="37">
          <cell r="E37">
            <v>0</v>
          </cell>
        </row>
        <row r="38">
          <cell r="E38">
            <v>0</v>
          </cell>
        </row>
        <row r="39">
          <cell r="E39">
            <v>0</v>
          </cell>
        </row>
        <row r="50">
          <cell r="E50">
            <v>0</v>
          </cell>
        </row>
        <row r="51">
          <cell r="E51">
            <v>7</v>
          </cell>
        </row>
        <row r="52">
          <cell r="E52">
            <v>0</v>
          </cell>
        </row>
        <row r="53">
          <cell r="E53">
            <v>0</v>
          </cell>
        </row>
        <row r="54">
          <cell r="E54">
            <v>0</v>
          </cell>
        </row>
        <row r="55">
          <cell r="E55">
            <v>0</v>
          </cell>
        </row>
        <row r="56">
          <cell r="E56">
            <v>0</v>
          </cell>
        </row>
        <row r="57">
          <cell r="E57">
            <v>0</v>
          </cell>
        </row>
        <row r="58">
          <cell r="E58">
            <v>0</v>
          </cell>
        </row>
        <row r="59">
          <cell r="E59">
            <v>5</v>
          </cell>
        </row>
        <row r="60">
          <cell r="E60">
            <v>4</v>
          </cell>
        </row>
        <row r="61">
          <cell r="E61">
            <v>8</v>
          </cell>
        </row>
        <row r="62">
          <cell r="E62">
            <v>0</v>
          </cell>
        </row>
        <row r="63">
          <cell r="E63">
            <v>1</v>
          </cell>
        </row>
        <row r="64">
          <cell r="E64">
            <v>1</v>
          </cell>
        </row>
        <row r="65">
          <cell r="E65">
            <v>2</v>
          </cell>
        </row>
        <row r="66">
          <cell r="E66">
            <v>0</v>
          </cell>
        </row>
        <row r="67">
          <cell r="E67">
            <v>0</v>
          </cell>
        </row>
        <row r="68">
          <cell r="E68">
            <v>1</v>
          </cell>
        </row>
        <row r="69">
          <cell r="E69">
            <v>0</v>
          </cell>
        </row>
        <row r="70">
          <cell r="E70">
            <v>1</v>
          </cell>
        </row>
        <row r="71">
          <cell r="E71">
            <v>0</v>
          </cell>
        </row>
        <row r="72">
          <cell r="E72">
            <v>3</v>
          </cell>
        </row>
        <row r="73">
          <cell r="E73">
            <v>0</v>
          </cell>
        </row>
        <row r="74">
          <cell r="E74">
            <v>20</v>
          </cell>
        </row>
        <row r="75">
          <cell r="E75">
            <v>2</v>
          </cell>
        </row>
        <row r="76">
          <cell r="E76">
            <v>0</v>
          </cell>
        </row>
        <row r="77">
          <cell r="E77">
            <v>2</v>
          </cell>
        </row>
        <row r="78">
          <cell r="E78">
            <v>3</v>
          </cell>
        </row>
        <row r="79">
          <cell r="E79">
            <v>7</v>
          </cell>
        </row>
        <row r="80">
          <cell r="E80">
            <v>2</v>
          </cell>
        </row>
        <row r="81">
          <cell r="E81">
            <v>1</v>
          </cell>
        </row>
        <row r="82">
          <cell r="E82">
            <v>0</v>
          </cell>
        </row>
        <row r="83">
          <cell r="E83">
            <v>1</v>
          </cell>
        </row>
        <row r="84">
          <cell r="E84">
            <v>3</v>
          </cell>
        </row>
        <row r="85">
          <cell r="E85">
            <v>0</v>
          </cell>
        </row>
        <row r="86">
          <cell r="E86">
            <v>1</v>
          </cell>
        </row>
        <row r="87">
          <cell r="E87">
            <v>1</v>
          </cell>
        </row>
        <row r="88">
          <cell r="E88">
            <v>1</v>
          </cell>
        </row>
        <row r="89">
          <cell r="E89">
            <v>0</v>
          </cell>
        </row>
        <row r="90">
          <cell r="E90">
            <v>4</v>
          </cell>
        </row>
        <row r="91">
          <cell r="E91">
            <v>0</v>
          </cell>
        </row>
        <row r="92">
          <cell r="E92">
            <v>0</v>
          </cell>
        </row>
        <row r="93">
          <cell r="E93">
            <v>0</v>
          </cell>
        </row>
        <row r="94">
          <cell r="E94">
            <v>0</v>
          </cell>
        </row>
        <row r="95">
          <cell r="E95">
            <v>0</v>
          </cell>
        </row>
        <row r="96">
          <cell r="E96">
            <v>0</v>
          </cell>
        </row>
        <row r="97">
          <cell r="E97">
            <v>0</v>
          </cell>
        </row>
        <row r="98">
          <cell r="E98">
            <v>2</v>
          </cell>
        </row>
        <row r="99">
          <cell r="E99">
            <v>0</v>
          </cell>
        </row>
        <row r="100">
          <cell r="E100">
            <v>0</v>
          </cell>
        </row>
        <row r="101">
          <cell r="E101">
            <v>0</v>
          </cell>
        </row>
        <row r="102">
          <cell r="E102">
            <v>0</v>
          </cell>
        </row>
        <row r="103">
          <cell r="E103">
            <v>1</v>
          </cell>
        </row>
        <row r="104">
          <cell r="E104">
            <v>0</v>
          </cell>
        </row>
        <row r="105">
          <cell r="E105">
            <v>0</v>
          </cell>
        </row>
        <row r="106">
          <cell r="E106">
            <v>0</v>
          </cell>
        </row>
        <row r="107">
          <cell r="E107">
            <v>0</v>
          </cell>
        </row>
        <row r="108">
          <cell r="E108">
            <v>1</v>
          </cell>
        </row>
        <row r="109">
          <cell r="E109">
            <v>0</v>
          </cell>
        </row>
        <row r="110">
          <cell r="E110">
            <v>0</v>
          </cell>
        </row>
        <row r="111">
          <cell r="E111">
            <v>0</v>
          </cell>
        </row>
        <row r="112">
          <cell r="E112">
            <v>0</v>
          </cell>
        </row>
        <row r="113">
          <cell r="E113">
            <v>2</v>
          </cell>
        </row>
        <row r="114">
          <cell r="E114">
            <v>0</v>
          </cell>
        </row>
        <row r="115">
          <cell r="E115">
            <v>0</v>
          </cell>
        </row>
        <row r="116">
          <cell r="E116">
            <v>0</v>
          </cell>
        </row>
        <row r="117">
          <cell r="E117">
            <v>0</v>
          </cell>
        </row>
        <row r="118">
          <cell r="E118">
            <v>5</v>
          </cell>
        </row>
        <row r="119">
          <cell r="E119">
            <v>1</v>
          </cell>
        </row>
        <row r="120">
          <cell r="E120">
            <v>5</v>
          </cell>
        </row>
        <row r="121">
          <cell r="E121">
            <v>10</v>
          </cell>
        </row>
        <row r="122">
          <cell r="E122">
            <v>1</v>
          </cell>
        </row>
        <row r="123">
          <cell r="E123">
            <v>1</v>
          </cell>
        </row>
        <row r="124">
          <cell r="E124">
            <v>9</v>
          </cell>
        </row>
        <row r="125">
          <cell r="E125">
            <v>4</v>
          </cell>
        </row>
        <row r="126">
          <cell r="E126">
            <v>2</v>
          </cell>
        </row>
        <row r="127">
          <cell r="E127">
            <v>23</v>
          </cell>
        </row>
        <row r="128">
          <cell r="E128">
            <v>3</v>
          </cell>
        </row>
        <row r="129">
          <cell r="E129">
            <v>1</v>
          </cell>
        </row>
        <row r="130">
          <cell r="E130">
            <v>2</v>
          </cell>
        </row>
        <row r="131">
          <cell r="E131">
            <v>0</v>
          </cell>
        </row>
        <row r="132">
          <cell r="E132">
            <v>3</v>
          </cell>
        </row>
        <row r="133">
          <cell r="E133">
            <v>0</v>
          </cell>
        </row>
        <row r="134">
          <cell r="E134">
            <v>2</v>
          </cell>
        </row>
        <row r="135">
          <cell r="E135">
            <v>0</v>
          </cell>
        </row>
        <row r="136">
          <cell r="E136">
            <v>0</v>
          </cell>
        </row>
        <row r="137">
          <cell r="E137">
            <v>1</v>
          </cell>
        </row>
        <row r="138">
          <cell r="E138">
            <v>0</v>
          </cell>
        </row>
        <row r="139">
          <cell r="E139">
            <v>0</v>
          </cell>
        </row>
        <row r="140">
          <cell r="E140">
            <v>1</v>
          </cell>
        </row>
        <row r="141">
          <cell r="E141">
            <v>3</v>
          </cell>
        </row>
        <row r="142">
          <cell r="E142">
            <v>0</v>
          </cell>
        </row>
        <row r="143">
          <cell r="E143">
            <v>3</v>
          </cell>
        </row>
        <row r="144">
          <cell r="E144">
            <v>0</v>
          </cell>
        </row>
        <row r="145">
          <cell r="E145">
            <v>1</v>
          </cell>
        </row>
        <row r="146">
          <cell r="E146">
            <v>4</v>
          </cell>
        </row>
        <row r="147">
          <cell r="E147">
            <v>3</v>
          </cell>
        </row>
        <row r="148">
          <cell r="E148">
            <v>1</v>
          </cell>
        </row>
        <row r="149">
          <cell r="E149">
            <v>0</v>
          </cell>
        </row>
        <row r="150">
          <cell r="E150">
            <v>4</v>
          </cell>
        </row>
        <row r="151">
          <cell r="E151">
            <v>6</v>
          </cell>
        </row>
        <row r="152">
          <cell r="E152">
            <v>0</v>
          </cell>
        </row>
        <row r="153">
          <cell r="E153">
            <v>7</v>
          </cell>
        </row>
        <row r="154">
          <cell r="E154">
            <v>0</v>
          </cell>
        </row>
        <row r="155">
          <cell r="E155">
            <v>0</v>
          </cell>
        </row>
        <row r="156">
          <cell r="E156">
            <v>11</v>
          </cell>
        </row>
        <row r="157">
          <cell r="E157">
            <v>2</v>
          </cell>
        </row>
        <row r="158">
          <cell r="E158">
            <v>0</v>
          </cell>
        </row>
        <row r="159">
          <cell r="E159">
            <v>0</v>
          </cell>
        </row>
        <row r="160">
          <cell r="E160">
            <v>0</v>
          </cell>
        </row>
        <row r="161">
          <cell r="E161">
            <v>4</v>
          </cell>
        </row>
        <row r="162">
          <cell r="E162">
            <v>1</v>
          </cell>
        </row>
        <row r="163">
          <cell r="E163">
            <v>2</v>
          </cell>
        </row>
        <row r="164">
          <cell r="E164">
            <v>0</v>
          </cell>
        </row>
        <row r="165">
          <cell r="E165">
            <v>2</v>
          </cell>
        </row>
        <row r="166">
          <cell r="E166">
            <v>0</v>
          </cell>
        </row>
        <row r="167">
          <cell r="E167">
            <v>0</v>
          </cell>
        </row>
        <row r="168">
          <cell r="E168">
            <v>0</v>
          </cell>
        </row>
        <row r="169">
          <cell r="E169">
            <v>2</v>
          </cell>
        </row>
        <row r="170">
          <cell r="E170">
            <v>0</v>
          </cell>
        </row>
        <row r="171">
          <cell r="E171">
            <v>1</v>
          </cell>
        </row>
        <row r="172">
          <cell r="E172">
            <v>0</v>
          </cell>
        </row>
        <row r="173">
          <cell r="E173">
            <v>4</v>
          </cell>
        </row>
        <row r="174">
          <cell r="E174">
            <v>19</v>
          </cell>
        </row>
        <row r="175">
          <cell r="E175">
            <v>1</v>
          </cell>
        </row>
        <row r="176">
          <cell r="E176">
            <v>4</v>
          </cell>
        </row>
        <row r="177">
          <cell r="E177">
            <v>5</v>
          </cell>
        </row>
        <row r="178">
          <cell r="E178">
            <v>1</v>
          </cell>
        </row>
        <row r="179">
          <cell r="E179">
            <v>0</v>
          </cell>
        </row>
        <row r="180">
          <cell r="E180">
            <v>0</v>
          </cell>
        </row>
        <row r="181">
          <cell r="E181">
            <v>0</v>
          </cell>
        </row>
        <row r="182">
          <cell r="E182">
            <v>0</v>
          </cell>
        </row>
        <row r="183">
          <cell r="E183">
            <v>1</v>
          </cell>
        </row>
        <row r="184">
          <cell r="E184">
            <v>1</v>
          </cell>
        </row>
        <row r="185">
          <cell r="E185">
            <v>0</v>
          </cell>
        </row>
        <row r="186">
          <cell r="E186">
            <v>1</v>
          </cell>
        </row>
        <row r="187">
          <cell r="E187">
            <v>0</v>
          </cell>
        </row>
        <row r="188">
          <cell r="E188">
            <v>0</v>
          </cell>
        </row>
        <row r="189">
          <cell r="E189">
            <v>0</v>
          </cell>
        </row>
        <row r="190">
          <cell r="E190">
            <v>2</v>
          </cell>
        </row>
        <row r="191">
          <cell r="E191">
            <v>0</v>
          </cell>
        </row>
        <row r="192">
          <cell r="E192">
            <v>1</v>
          </cell>
        </row>
        <row r="193">
          <cell r="E193">
            <v>0</v>
          </cell>
        </row>
        <row r="194">
          <cell r="E194">
            <v>0</v>
          </cell>
        </row>
        <row r="195">
          <cell r="E195">
            <v>2</v>
          </cell>
        </row>
        <row r="196">
          <cell r="E196">
            <v>0</v>
          </cell>
        </row>
        <row r="197">
          <cell r="E197">
            <v>9</v>
          </cell>
        </row>
        <row r="198">
          <cell r="E198">
            <v>0</v>
          </cell>
        </row>
        <row r="199">
          <cell r="E199">
            <v>1</v>
          </cell>
        </row>
        <row r="200">
          <cell r="E200">
            <v>0</v>
          </cell>
        </row>
        <row r="201">
          <cell r="E201">
            <v>0</v>
          </cell>
        </row>
        <row r="202">
          <cell r="E202">
            <v>0</v>
          </cell>
        </row>
        <row r="203">
          <cell r="E203">
            <v>0</v>
          </cell>
        </row>
        <row r="204">
          <cell r="E204">
            <v>0</v>
          </cell>
        </row>
        <row r="205">
          <cell r="E205">
            <v>0</v>
          </cell>
        </row>
        <row r="206">
          <cell r="E206">
            <v>0</v>
          </cell>
        </row>
        <row r="207">
          <cell r="E207">
            <v>0</v>
          </cell>
        </row>
        <row r="208">
          <cell r="E208">
            <v>7</v>
          </cell>
        </row>
        <row r="209">
          <cell r="E209">
            <v>0</v>
          </cell>
        </row>
        <row r="210">
          <cell r="E210">
            <v>1</v>
          </cell>
        </row>
        <row r="211">
          <cell r="E211">
            <v>7</v>
          </cell>
        </row>
        <row r="212">
          <cell r="E212">
            <v>0</v>
          </cell>
        </row>
        <row r="213">
          <cell r="E213">
            <v>0</v>
          </cell>
        </row>
        <row r="214">
          <cell r="E214">
            <v>0</v>
          </cell>
        </row>
        <row r="215">
          <cell r="E215">
            <v>0</v>
          </cell>
        </row>
        <row r="216">
          <cell r="E216">
            <v>0</v>
          </cell>
        </row>
        <row r="217">
          <cell r="E217">
            <v>0</v>
          </cell>
        </row>
        <row r="218">
          <cell r="E218">
            <v>0</v>
          </cell>
        </row>
        <row r="219">
          <cell r="E219">
            <v>1</v>
          </cell>
        </row>
        <row r="220">
          <cell r="E220">
            <v>0</v>
          </cell>
        </row>
        <row r="221">
          <cell r="E221">
            <v>0</v>
          </cell>
        </row>
        <row r="222">
          <cell r="E222">
            <v>2</v>
          </cell>
        </row>
        <row r="223">
          <cell r="E223">
            <v>0</v>
          </cell>
        </row>
        <row r="224">
          <cell r="E224">
            <v>4</v>
          </cell>
        </row>
        <row r="225">
          <cell r="E225">
            <v>7</v>
          </cell>
        </row>
        <row r="226">
          <cell r="E226">
            <v>9</v>
          </cell>
        </row>
        <row r="227">
          <cell r="E227">
            <v>2</v>
          </cell>
        </row>
        <row r="228">
          <cell r="E228">
            <v>0</v>
          </cell>
        </row>
        <row r="229">
          <cell r="E229">
            <v>2</v>
          </cell>
        </row>
        <row r="230">
          <cell r="E230">
            <v>5</v>
          </cell>
        </row>
        <row r="231">
          <cell r="E231">
            <v>4</v>
          </cell>
        </row>
        <row r="232">
          <cell r="E232">
            <v>7</v>
          </cell>
        </row>
        <row r="233">
          <cell r="E233">
            <v>0</v>
          </cell>
        </row>
        <row r="234">
          <cell r="E234">
            <v>5</v>
          </cell>
        </row>
        <row r="235">
          <cell r="E235">
            <v>0</v>
          </cell>
        </row>
        <row r="236">
          <cell r="E236">
            <v>7</v>
          </cell>
        </row>
        <row r="237">
          <cell r="E237">
            <v>0</v>
          </cell>
        </row>
        <row r="238">
          <cell r="E238">
            <v>1</v>
          </cell>
        </row>
        <row r="239">
          <cell r="E239">
            <v>0</v>
          </cell>
        </row>
        <row r="240">
          <cell r="E240">
            <v>12</v>
          </cell>
        </row>
        <row r="241">
          <cell r="E241">
            <v>0</v>
          </cell>
        </row>
        <row r="242">
          <cell r="E242">
            <v>0</v>
          </cell>
        </row>
        <row r="243">
          <cell r="E243">
            <v>13</v>
          </cell>
        </row>
        <row r="244">
          <cell r="E244">
            <v>3</v>
          </cell>
        </row>
        <row r="245">
          <cell r="E245">
            <v>6</v>
          </cell>
        </row>
        <row r="246">
          <cell r="E246">
            <v>0</v>
          </cell>
        </row>
        <row r="247">
          <cell r="E247">
            <v>7</v>
          </cell>
        </row>
        <row r="248">
          <cell r="E248">
            <v>0</v>
          </cell>
        </row>
        <row r="249">
          <cell r="E249">
            <v>1</v>
          </cell>
        </row>
        <row r="250">
          <cell r="E250">
            <v>0</v>
          </cell>
        </row>
        <row r="251">
          <cell r="E251">
            <v>0</v>
          </cell>
        </row>
        <row r="252">
          <cell r="E252">
            <v>0</v>
          </cell>
        </row>
        <row r="253">
          <cell r="E253">
            <v>0</v>
          </cell>
        </row>
        <row r="254">
          <cell r="E254">
            <v>0</v>
          </cell>
        </row>
        <row r="255">
          <cell r="E255">
            <v>0</v>
          </cell>
        </row>
        <row r="256">
          <cell r="E256">
            <v>0</v>
          </cell>
        </row>
        <row r="257">
          <cell r="E257">
            <v>0</v>
          </cell>
        </row>
        <row r="258">
          <cell r="E258">
            <v>0</v>
          </cell>
        </row>
        <row r="259">
          <cell r="E259">
            <v>0</v>
          </cell>
        </row>
        <row r="260">
          <cell r="E260">
            <v>0</v>
          </cell>
        </row>
        <row r="261">
          <cell r="E261">
            <v>0</v>
          </cell>
        </row>
        <row r="262">
          <cell r="E262">
            <v>2</v>
          </cell>
        </row>
        <row r="263">
          <cell r="E263">
            <v>0</v>
          </cell>
        </row>
        <row r="264">
          <cell r="E264">
            <v>0</v>
          </cell>
        </row>
        <row r="265">
          <cell r="E265">
            <v>0</v>
          </cell>
        </row>
        <row r="266">
          <cell r="E266">
            <v>0</v>
          </cell>
        </row>
        <row r="267">
          <cell r="E267">
            <v>0</v>
          </cell>
        </row>
        <row r="268">
          <cell r="E268">
            <v>0</v>
          </cell>
        </row>
        <row r="269">
          <cell r="E269">
            <v>0</v>
          </cell>
        </row>
        <row r="270">
          <cell r="E270">
            <v>0</v>
          </cell>
        </row>
        <row r="271">
          <cell r="E271">
            <v>0</v>
          </cell>
        </row>
        <row r="272">
          <cell r="E272">
            <v>0</v>
          </cell>
        </row>
        <row r="273">
          <cell r="E273">
            <v>0</v>
          </cell>
        </row>
        <row r="274">
          <cell r="E274">
            <v>0</v>
          </cell>
        </row>
        <row r="275">
          <cell r="E275">
            <v>0</v>
          </cell>
        </row>
        <row r="276">
          <cell r="E276">
            <v>0</v>
          </cell>
        </row>
        <row r="277">
          <cell r="E277">
            <v>0</v>
          </cell>
        </row>
        <row r="278">
          <cell r="E278">
            <v>0</v>
          </cell>
        </row>
        <row r="279">
          <cell r="E279">
            <v>0</v>
          </cell>
        </row>
        <row r="280">
          <cell r="E280">
            <v>9</v>
          </cell>
        </row>
        <row r="281">
          <cell r="E281">
            <v>1</v>
          </cell>
        </row>
        <row r="282">
          <cell r="E282">
            <v>0</v>
          </cell>
        </row>
        <row r="283">
          <cell r="E283">
            <v>2</v>
          </cell>
        </row>
        <row r="284">
          <cell r="E284">
            <v>0</v>
          </cell>
        </row>
        <row r="285">
          <cell r="E285">
            <v>0</v>
          </cell>
        </row>
        <row r="286">
          <cell r="E286">
            <v>0</v>
          </cell>
        </row>
        <row r="287">
          <cell r="E287">
            <v>0</v>
          </cell>
        </row>
        <row r="288">
          <cell r="E288">
            <v>0</v>
          </cell>
        </row>
        <row r="289">
          <cell r="E289">
            <v>0</v>
          </cell>
        </row>
        <row r="290">
          <cell r="E290">
            <v>0</v>
          </cell>
        </row>
        <row r="291">
          <cell r="E291">
            <v>0</v>
          </cell>
        </row>
        <row r="292">
          <cell r="E292">
            <v>1</v>
          </cell>
        </row>
        <row r="293">
          <cell r="E293">
            <v>0</v>
          </cell>
        </row>
        <row r="294">
          <cell r="E294">
            <v>1</v>
          </cell>
        </row>
        <row r="295">
          <cell r="E295">
            <v>0</v>
          </cell>
        </row>
        <row r="296">
          <cell r="E296">
            <v>0</v>
          </cell>
        </row>
        <row r="297">
          <cell r="E297">
            <v>0</v>
          </cell>
        </row>
        <row r="298">
          <cell r="E298">
            <v>0</v>
          </cell>
        </row>
        <row r="299">
          <cell r="E299">
            <v>0</v>
          </cell>
        </row>
        <row r="300">
          <cell r="E300">
            <v>0</v>
          </cell>
        </row>
        <row r="301">
          <cell r="E301">
            <v>0</v>
          </cell>
        </row>
        <row r="302">
          <cell r="E302">
            <v>0</v>
          </cell>
        </row>
        <row r="303">
          <cell r="E303">
            <v>0</v>
          </cell>
        </row>
        <row r="304">
          <cell r="E304">
            <v>0</v>
          </cell>
        </row>
        <row r="305">
          <cell r="E305">
            <v>0</v>
          </cell>
        </row>
        <row r="306">
          <cell r="E306">
            <v>1</v>
          </cell>
        </row>
        <row r="307">
          <cell r="E307">
            <v>0</v>
          </cell>
        </row>
        <row r="308">
          <cell r="E308">
            <v>0</v>
          </cell>
        </row>
        <row r="309">
          <cell r="E309">
            <v>0</v>
          </cell>
        </row>
        <row r="310">
          <cell r="E310">
            <v>0</v>
          </cell>
        </row>
        <row r="311">
          <cell r="E311">
            <v>0</v>
          </cell>
        </row>
        <row r="312">
          <cell r="E312">
            <v>0</v>
          </cell>
        </row>
        <row r="313">
          <cell r="E313">
            <v>1</v>
          </cell>
        </row>
        <row r="314">
          <cell r="E314">
            <v>5</v>
          </cell>
        </row>
        <row r="315">
          <cell r="E315">
            <v>0</v>
          </cell>
        </row>
        <row r="316">
          <cell r="E316">
            <v>0</v>
          </cell>
        </row>
        <row r="317">
          <cell r="E317">
            <v>0</v>
          </cell>
        </row>
        <row r="318">
          <cell r="E318">
            <v>0</v>
          </cell>
        </row>
        <row r="319">
          <cell r="E319">
            <v>0</v>
          </cell>
        </row>
        <row r="320">
          <cell r="E320">
            <v>0</v>
          </cell>
        </row>
        <row r="321">
          <cell r="E321">
            <v>0</v>
          </cell>
        </row>
        <row r="322">
          <cell r="E322">
            <v>0</v>
          </cell>
        </row>
        <row r="323">
          <cell r="E323">
            <v>0</v>
          </cell>
        </row>
        <row r="324">
          <cell r="E324">
            <v>0</v>
          </cell>
        </row>
        <row r="325">
          <cell r="E325">
            <v>0</v>
          </cell>
        </row>
        <row r="326">
          <cell r="E326">
            <v>0</v>
          </cell>
        </row>
        <row r="327">
          <cell r="E327">
            <v>0</v>
          </cell>
        </row>
        <row r="328">
          <cell r="E328">
            <v>0</v>
          </cell>
        </row>
        <row r="329">
          <cell r="E329">
            <v>0</v>
          </cell>
        </row>
        <row r="330">
          <cell r="E330">
            <v>0</v>
          </cell>
        </row>
        <row r="331">
          <cell r="E331">
            <v>0</v>
          </cell>
        </row>
        <row r="332">
          <cell r="E332">
            <v>0</v>
          </cell>
        </row>
        <row r="333">
          <cell r="E333">
            <v>4</v>
          </cell>
        </row>
        <row r="334">
          <cell r="E334">
            <v>0</v>
          </cell>
        </row>
        <row r="335">
          <cell r="E335">
            <v>0</v>
          </cell>
        </row>
        <row r="336">
          <cell r="E336">
            <v>0</v>
          </cell>
        </row>
        <row r="337">
          <cell r="E337">
            <v>0</v>
          </cell>
        </row>
        <row r="338">
          <cell r="E338">
            <v>0</v>
          </cell>
        </row>
        <row r="339">
          <cell r="E339">
            <v>0</v>
          </cell>
        </row>
        <row r="340">
          <cell r="E340">
            <v>0</v>
          </cell>
        </row>
        <row r="341">
          <cell r="E341">
            <v>0</v>
          </cell>
        </row>
        <row r="342">
          <cell r="E342">
            <v>0</v>
          </cell>
        </row>
        <row r="343">
          <cell r="E343">
            <v>0</v>
          </cell>
        </row>
        <row r="344">
          <cell r="E344">
            <v>8</v>
          </cell>
        </row>
        <row r="345">
          <cell r="E345">
            <v>0</v>
          </cell>
        </row>
        <row r="346">
          <cell r="E346">
            <v>0</v>
          </cell>
        </row>
        <row r="347">
          <cell r="E347">
            <v>0</v>
          </cell>
        </row>
        <row r="348">
          <cell r="E348">
            <v>0</v>
          </cell>
        </row>
        <row r="349">
          <cell r="E349">
            <v>0</v>
          </cell>
        </row>
        <row r="350">
          <cell r="E350">
            <v>0</v>
          </cell>
        </row>
        <row r="351">
          <cell r="E351">
            <v>0</v>
          </cell>
        </row>
        <row r="352">
          <cell r="E352">
            <v>0</v>
          </cell>
        </row>
        <row r="353">
          <cell r="E353">
            <v>0</v>
          </cell>
        </row>
        <row r="354">
          <cell r="E354">
            <v>0</v>
          </cell>
        </row>
        <row r="355">
          <cell r="E355">
            <v>0</v>
          </cell>
        </row>
        <row r="356">
          <cell r="E356">
            <v>0</v>
          </cell>
        </row>
        <row r="357">
          <cell r="E357">
            <v>0</v>
          </cell>
        </row>
        <row r="358">
          <cell r="E358">
            <v>0</v>
          </cell>
        </row>
        <row r="359">
          <cell r="E359">
            <v>0</v>
          </cell>
        </row>
        <row r="360">
          <cell r="E360">
            <v>0</v>
          </cell>
        </row>
        <row r="361">
          <cell r="E361">
            <v>0</v>
          </cell>
        </row>
        <row r="362">
          <cell r="E362">
            <v>0</v>
          </cell>
        </row>
        <row r="363">
          <cell r="E363">
            <v>0</v>
          </cell>
        </row>
        <row r="364">
          <cell r="E364">
            <v>0</v>
          </cell>
        </row>
        <row r="365">
          <cell r="E365">
            <v>0</v>
          </cell>
        </row>
        <row r="366">
          <cell r="E366">
            <v>0</v>
          </cell>
        </row>
        <row r="367">
          <cell r="E367">
            <v>0</v>
          </cell>
        </row>
        <row r="368">
          <cell r="E368">
            <v>0</v>
          </cell>
        </row>
        <row r="369">
          <cell r="E369">
            <v>0</v>
          </cell>
        </row>
        <row r="370">
          <cell r="E370">
            <v>0</v>
          </cell>
        </row>
        <row r="371">
          <cell r="E371">
            <v>0</v>
          </cell>
        </row>
        <row r="372">
          <cell r="E372">
            <v>0</v>
          </cell>
        </row>
        <row r="373">
          <cell r="E373">
            <v>0</v>
          </cell>
        </row>
        <row r="374">
          <cell r="E374">
            <v>0</v>
          </cell>
        </row>
        <row r="375">
          <cell r="E375">
            <v>0</v>
          </cell>
        </row>
        <row r="376">
          <cell r="E376">
            <v>0</v>
          </cell>
        </row>
        <row r="377">
          <cell r="E377">
            <v>0</v>
          </cell>
        </row>
        <row r="378">
          <cell r="E378">
            <v>0</v>
          </cell>
        </row>
        <row r="379">
          <cell r="E379">
            <v>0</v>
          </cell>
        </row>
        <row r="380">
          <cell r="E380">
            <v>0</v>
          </cell>
        </row>
        <row r="381">
          <cell r="E381">
            <v>0</v>
          </cell>
        </row>
        <row r="382">
          <cell r="E382">
            <v>0</v>
          </cell>
        </row>
        <row r="383">
          <cell r="E383">
            <v>0</v>
          </cell>
        </row>
        <row r="384">
          <cell r="E384">
            <v>0</v>
          </cell>
        </row>
        <row r="385">
          <cell r="E385">
            <v>0</v>
          </cell>
        </row>
        <row r="386">
          <cell r="E386">
            <v>0</v>
          </cell>
        </row>
        <row r="387">
          <cell r="E387">
            <v>0</v>
          </cell>
        </row>
        <row r="388">
          <cell r="E388">
            <v>0</v>
          </cell>
        </row>
        <row r="389">
          <cell r="E389">
            <v>0</v>
          </cell>
        </row>
        <row r="390">
          <cell r="E390">
            <v>0</v>
          </cell>
        </row>
        <row r="391">
          <cell r="E391">
            <v>0</v>
          </cell>
        </row>
        <row r="392">
          <cell r="E392">
            <v>0</v>
          </cell>
        </row>
        <row r="393">
          <cell r="E393">
            <v>0</v>
          </cell>
        </row>
        <row r="394">
          <cell r="E394">
            <v>0</v>
          </cell>
        </row>
      </sheetData>
      <sheetData sheetId="7">
        <row r="1">
          <cell r="A1" t="str">
            <v>駅名</v>
          </cell>
          <cell r="B1" t="str">
            <v>線区名</v>
          </cell>
          <cell r="C1" t="str">
            <v>県別</v>
          </cell>
          <cell r="D1" t="str">
            <v>JR東海の対応機関</v>
          </cell>
          <cell r="E1" t="str">
            <v>駅番号</v>
          </cell>
        </row>
        <row r="2">
          <cell r="A2" t="str">
            <v>柚木</v>
          </cell>
          <cell r="B2" t="str">
            <v>身延</v>
          </cell>
          <cell r="C2" t="str">
            <v>静岡</v>
          </cell>
          <cell r="D2" t="str">
            <v>静岡支社</v>
          </cell>
          <cell r="E2">
            <v>1</v>
          </cell>
        </row>
        <row r="3">
          <cell r="A3" t="str">
            <v>竪堀</v>
          </cell>
          <cell r="B3" t="str">
            <v>身延</v>
          </cell>
          <cell r="C3" t="str">
            <v>静岡</v>
          </cell>
          <cell r="D3" t="str">
            <v>静岡支社</v>
          </cell>
          <cell r="E3">
            <v>2</v>
          </cell>
        </row>
        <row r="4">
          <cell r="A4" t="str">
            <v>入山瀬</v>
          </cell>
          <cell r="B4" t="str">
            <v>身延</v>
          </cell>
          <cell r="C4" t="str">
            <v>静岡</v>
          </cell>
          <cell r="D4" t="str">
            <v>静岡支社</v>
          </cell>
          <cell r="E4">
            <v>3</v>
          </cell>
        </row>
        <row r="5">
          <cell r="A5" t="str">
            <v>富士根</v>
          </cell>
          <cell r="B5" t="str">
            <v>身延</v>
          </cell>
          <cell r="C5" t="str">
            <v>静岡</v>
          </cell>
          <cell r="D5" t="str">
            <v>静岡支社</v>
          </cell>
          <cell r="E5">
            <v>4</v>
          </cell>
        </row>
        <row r="6">
          <cell r="A6" t="str">
            <v>源道寺</v>
          </cell>
          <cell r="B6" t="str">
            <v>身延</v>
          </cell>
          <cell r="C6" t="str">
            <v>静岡</v>
          </cell>
          <cell r="D6" t="str">
            <v>静岡支社</v>
          </cell>
          <cell r="E6">
            <v>5</v>
          </cell>
        </row>
        <row r="7">
          <cell r="A7" t="str">
            <v>富士宮</v>
          </cell>
          <cell r="B7" t="str">
            <v>身延</v>
          </cell>
          <cell r="C7" t="str">
            <v>静岡</v>
          </cell>
          <cell r="D7" t="str">
            <v>静岡支社</v>
          </cell>
          <cell r="E7">
            <v>6</v>
          </cell>
        </row>
        <row r="8">
          <cell r="A8" t="str">
            <v>西富士宮</v>
          </cell>
          <cell r="B8" t="str">
            <v>身延</v>
          </cell>
          <cell r="C8" t="str">
            <v>静岡</v>
          </cell>
          <cell r="D8" t="str">
            <v>静岡支社</v>
          </cell>
          <cell r="E8">
            <v>7</v>
          </cell>
        </row>
        <row r="9">
          <cell r="A9" t="str">
            <v>沼久保</v>
          </cell>
          <cell r="B9" t="str">
            <v>身延</v>
          </cell>
          <cell r="C9" t="str">
            <v>静岡</v>
          </cell>
          <cell r="D9" t="str">
            <v>静岡支社</v>
          </cell>
          <cell r="E9">
            <v>8</v>
          </cell>
        </row>
        <row r="10">
          <cell r="A10" t="str">
            <v>芝川</v>
          </cell>
          <cell r="B10" t="str">
            <v>身延</v>
          </cell>
          <cell r="C10" t="str">
            <v>静岡</v>
          </cell>
          <cell r="D10" t="str">
            <v>静岡支社</v>
          </cell>
          <cell r="E10">
            <v>9</v>
          </cell>
        </row>
        <row r="11">
          <cell r="A11" t="str">
            <v>稲子</v>
          </cell>
          <cell r="B11" t="str">
            <v>身延</v>
          </cell>
          <cell r="C11" t="str">
            <v>静岡</v>
          </cell>
          <cell r="D11" t="str">
            <v>静岡支社</v>
          </cell>
          <cell r="E11">
            <v>10</v>
          </cell>
        </row>
        <row r="12">
          <cell r="A12" t="str">
            <v>十島</v>
          </cell>
          <cell r="B12" t="str">
            <v>身延</v>
          </cell>
          <cell r="C12" t="str">
            <v>山梨</v>
          </cell>
          <cell r="D12" t="str">
            <v>静岡支社</v>
          </cell>
          <cell r="E12">
            <v>11</v>
          </cell>
        </row>
        <row r="13">
          <cell r="A13" t="str">
            <v>井出</v>
          </cell>
          <cell r="B13" t="str">
            <v>身延</v>
          </cell>
          <cell r="C13" t="str">
            <v>山梨</v>
          </cell>
          <cell r="D13" t="str">
            <v>静岡支社</v>
          </cell>
          <cell r="E13">
            <v>12</v>
          </cell>
        </row>
        <row r="14">
          <cell r="A14" t="str">
            <v>寄畑</v>
          </cell>
          <cell r="B14" t="str">
            <v>身延</v>
          </cell>
          <cell r="C14" t="str">
            <v>山梨</v>
          </cell>
          <cell r="D14" t="str">
            <v>静岡支社</v>
          </cell>
          <cell r="E14">
            <v>13</v>
          </cell>
        </row>
        <row r="15">
          <cell r="A15" t="str">
            <v>内船</v>
          </cell>
          <cell r="B15" t="str">
            <v>身延</v>
          </cell>
          <cell r="C15" t="str">
            <v>山梨</v>
          </cell>
          <cell r="D15" t="str">
            <v>静岡支社</v>
          </cell>
          <cell r="E15">
            <v>14</v>
          </cell>
        </row>
        <row r="16">
          <cell r="A16" t="str">
            <v>甲斐大島</v>
          </cell>
          <cell r="B16" t="str">
            <v>身延</v>
          </cell>
          <cell r="C16" t="str">
            <v>山梨</v>
          </cell>
          <cell r="D16" t="str">
            <v>静岡支社</v>
          </cell>
          <cell r="E16">
            <v>15</v>
          </cell>
        </row>
        <row r="17">
          <cell r="A17" t="str">
            <v>身延</v>
          </cell>
          <cell r="B17" t="str">
            <v>身延</v>
          </cell>
          <cell r="C17" t="str">
            <v>山梨</v>
          </cell>
          <cell r="D17" t="str">
            <v>静岡支社</v>
          </cell>
          <cell r="E17">
            <v>16</v>
          </cell>
        </row>
        <row r="18">
          <cell r="A18" t="str">
            <v>塩之沢</v>
          </cell>
          <cell r="B18" t="str">
            <v>身延</v>
          </cell>
          <cell r="C18" t="str">
            <v>山梨</v>
          </cell>
          <cell r="D18" t="str">
            <v>静岡支社</v>
          </cell>
          <cell r="E18">
            <v>17</v>
          </cell>
        </row>
        <row r="19">
          <cell r="A19" t="str">
            <v>波高島</v>
          </cell>
          <cell r="B19" t="str">
            <v>身延</v>
          </cell>
          <cell r="C19" t="str">
            <v>山梨</v>
          </cell>
          <cell r="D19" t="str">
            <v>静岡支社</v>
          </cell>
          <cell r="E19">
            <v>18</v>
          </cell>
        </row>
        <row r="20">
          <cell r="A20" t="str">
            <v>下部温泉</v>
          </cell>
          <cell r="B20" t="str">
            <v>身延</v>
          </cell>
          <cell r="C20" t="str">
            <v>山梨</v>
          </cell>
          <cell r="D20" t="str">
            <v>静岡支社</v>
          </cell>
          <cell r="E20">
            <v>19</v>
          </cell>
        </row>
        <row r="21">
          <cell r="A21" t="str">
            <v>甲斐常葉</v>
          </cell>
          <cell r="B21" t="str">
            <v>身延</v>
          </cell>
          <cell r="C21" t="str">
            <v>山梨</v>
          </cell>
          <cell r="D21" t="str">
            <v>静岡支社</v>
          </cell>
          <cell r="E21">
            <v>20</v>
          </cell>
        </row>
        <row r="22">
          <cell r="A22" t="str">
            <v>市ノ瀬</v>
          </cell>
          <cell r="B22" t="str">
            <v>身延</v>
          </cell>
          <cell r="C22" t="str">
            <v>山梨</v>
          </cell>
          <cell r="D22" t="str">
            <v>静岡支社</v>
          </cell>
          <cell r="E22">
            <v>21</v>
          </cell>
        </row>
        <row r="23">
          <cell r="A23" t="str">
            <v>久那土</v>
          </cell>
          <cell r="B23" t="str">
            <v>身延</v>
          </cell>
          <cell r="C23" t="str">
            <v>山梨</v>
          </cell>
          <cell r="D23" t="str">
            <v>静岡支社</v>
          </cell>
          <cell r="E23">
            <v>22</v>
          </cell>
        </row>
        <row r="24">
          <cell r="A24" t="str">
            <v>甲斐岩間</v>
          </cell>
          <cell r="B24" t="str">
            <v>身延</v>
          </cell>
          <cell r="C24" t="str">
            <v>山梨</v>
          </cell>
          <cell r="D24" t="str">
            <v>静岡支社</v>
          </cell>
          <cell r="E24">
            <v>23</v>
          </cell>
        </row>
        <row r="25">
          <cell r="A25" t="str">
            <v>落居</v>
          </cell>
          <cell r="B25" t="str">
            <v>身延</v>
          </cell>
          <cell r="C25" t="str">
            <v>山梨</v>
          </cell>
          <cell r="D25" t="str">
            <v>静岡支社</v>
          </cell>
          <cell r="E25">
            <v>24</v>
          </cell>
        </row>
        <row r="26">
          <cell r="A26" t="str">
            <v>鰍沢口</v>
          </cell>
          <cell r="B26" t="str">
            <v>身延</v>
          </cell>
          <cell r="C26" t="str">
            <v>山梨</v>
          </cell>
          <cell r="D26" t="str">
            <v>静岡支社</v>
          </cell>
          <cell r="E26">
            <v>25</v>
          </cell>
        </row>
        <row r="27">
          <cell r="A27" t="str">
            <v>市川大門</v>
          </cell>
          <cell r="B27" t="str">
            <v>身延</v>
          </cell>
          <cell r="C27" t="str">
            <v>山梨</v>
          </cell>
          <cell r="D27" t="str">
            <v>静岡支社</v>
          </cell>
          <cell r="E27">
            <v>26</v>
          </cell>
        </row>
        <row r="28">
          <cell r="A28" t="str">
            <v>市川本町</v>
          </cell>
          <cell r="B28" t="str">
            <v>身延</v>
          </cell>
          <cell r="C28" t="str">
            <v>山梨</v>
          </cell>
          <cell r="D28" t="str">
            <v>静岡支社</v>
          </cell>
          <cell r="E28">
            <v>27</v>
          </cell>
        </row>
        <row r="29">
          <cell r="A29" t="str">
            <v>芦川</v>
          </cell>
          <cell r="B29" t="str">
            <v>身延</v>
          </cell>
          <cell r="C29" t="str">
            <v>山梨</v>
          </cell>
          <cell r="D29" t="str">
            <v>静岡支社</v>
          </cell>
          <cell r="E29">
            <v>28</v>
          </cell>
        </row>
        <row r="30">
          <cell r="A30" t="str">
            <v>甲斐上野</v>
          </cell>
          <cell r="B30" t="str">
            <v>身延</v>
          </cell>
          <cell r="C30" t="str">
            <v>山梨</v>
          </cell>
          <cell r="D30" t="str">
            <v>静岡支社</v>
          </cell>
          <cell r="E30">
            <v>29</v>
          </cell>
        </row>
        <row r="31">
          <cell r="A31" t="str">
            <v>東花輪</v>
          </cell>
          <cell r="B31" t="str">
            <v>身延</v>
          </cell>
          <cell r="C31" t="str">
            <v>山梨</v>
          </cell>
          <cell r="D31" t="str">
            <v>静岡支社</v>
          </cell>
          <cell r="E31">
            <v>30</v>
          </cell>
        </row>
        <row r="32">
          <cell r="A32" t="str">
            <v>小井川</v>
          </cell>
          <cell r="B32" t="str">
            <v>身延</v>
          </cell>
          <cell r="C32" t="str">
            <v>山梨</v>
          </cell>
          <cell r="D32" t="str">
            <v>静岡支社</v>
          </cell>
          <cell r="E32">
            <v>31</v>
          </cell>
        </row>
        <row r="33">
          <cell r="A33" t="str">
            <v>常永</v>
          </cell>
          <cell r="B33" t="str">
            <v>身延</v>
          </cell>
          <cell r="C33" t="str">
            <v>山梨</v>
          </cell>
          <cell r="D33" t="str">
            <v>静岡支社</v>
          </cell>
          <cell r="E33">
            <v>32</v>
          </cell>
        </row>
        <row r="34">
          <cell r="A34" t="str">
            <v>国母</v>
          </cell>
          <cell r="B34" t="str">
            <v>身延</v>
          </cell>
          <cell r="C34" t="str">
            <v>山梨</v>
          </cell>
          <cell r="D34" t="str">
            <v>静岡支社</v>
          </cell>
          <cell r="E34">
            <v>33</v>
          </cell>
        </row>
        <row r="35">
          <cell r="A35" t="str">
            <v>甲斐住吉</v>
          </cell>
          <cell r="B35" t="str">
            <v>身延</v>
          </cell>
          <cell r="C35" t="str">
            <v>山梨</v>
          </cell>
          <cell r="D35" t="str">
            <v>静岡支社</v>
          </cell>
          <cell r="E35">
            <v>34</v>
          </cell>
        </row>
        <row r="36">
          <cell r="A36" t="str">
            <v>南甲府</v>
          </cell>
          <cell r="B36" t="str">
            <v>身延</v>
          </cell>
          <cell r="C36" t="str">
            <v>山梨</v>
          </cell>
          <cell r="D36" t="str">
            <v>静岡支社</v>
          </cell>
          <cell r="E36">
            <v>35</v>
          </cell>
        </row>
        <row r="37">
          <cell r="A37" t="str">
            <v>善光寺</v>
          </cell>
          <cell r="B37" t="str">
            <v>身延</v>
          </cell>
          <cell r="C37" t="str">
            <v>山梨</v>
          </cell>
          <cell r="D37" t="str">
            <v>静岡支社</v>
          </cell>
          <cell r="E37">
            <v>36</v>
          </cell>
        </row>
        <row r="38">
          <cell r="A38" t="str">
            <v>金手</v>
          </cell>
          <cell r="B38" t="str">
            <v>身延</v>
          </cell>
          <cell r="C38" t="str">
            <v>山梨</v>
          </cell>
          <cell r="D38" t="str">
            <v>静岡支社</v>
          </cell>
          <cell r="E38">
            <v>37</v>
          </cell>
        </row>
        <row r="39">
          <cell r="A39" t="str">
            <v>甲府</v>
          </cell>
          <cell r="B39" t="str">
            <v>身延</v>
          </cell>
          <cell r="C39" t="str">
            <v>山梨</v>
          </cell>
          <cell r="D39" t="str">
            <v>静岡支社</v>
          </cell>
          <cell r="E39">
            <v>38</v>
          </cell>
        </row>
        <row r="40">
          <cell r="A40" t="str">
            <v>大岡</v>
          </cell>
          <cell r="B40" t="str">
            <v>御殿場</v>
          </cell>
          <cell r="C40" t="str">
            <v>静岡</v>
          </cell>
          <cell r="D40" t="str">
            <v>静岡支社</v>
          </cell>
          <cell r="E40">
            <v>39</v>
          </cell>
        </row>
        <row r="41">
          <cell r="A41" t="str">
            <v>下土狩</v>
          </cell>
          <cell r="B41" t="str">
            <v>御殿場</v>
          </cell>
          <cell r="C41" t="str">
            <v>静岡</v>
          </cell>
          <cell r="D41" t="str">
            <v>静岡支社</v>
          </cell>
          <cell r="E41">
            <v>40</v>
          </cell>
        </row>
        <row r="42">
          <cell r="A42" t="str">
            <v>長泉なめり</v>
          </cell>
          <cell r="B42" t="str">
            <v>御殿場</v>
          </cell>
          <cell r="C42" t="str">
            <v>静岡</v>
          </cell>
          <cell r="D42" t="str">
            <v>静岡支社</v>
          </cell>
          <cell r="E42">
            <v>41</v>
          </cell>
        </row>
        <row r="43">
          <cell r="A43" t="str">
            <v>裾野</v>
          </cell>
          <cell r="B43" t="str">
            <v>御殿場</v>
          </cell>
          <cell r="C43" t="str">
            <v>静岡</v>
          </cell>
          <cell r="D43" t="str">
            <v>静岡支社</v>
          </cell>
          <cell r="E43">
            <v>42</v>
          </cell>
        </row>
        <row r="44">
          <cell r="A44" t="str">
            <v>岩波</v>
          </cell>
          <cell r="B44" t="str">
            <v>御殿場</v>
          </cell>
          <cell r="C44" t="str">
            <v>静岡</v>
          </cell>
          <cell r="D44" t="str">
            <v>静岡支社</v>
          </cell>
          <cell r="E44">
            <v>43</v>
          </cell>
        </row>
        <row r="45">
          <cell r="A45" t="str">
            <v>富士岡</v>
          </cell>
          <cell r="B45" t="str">
            <v>御殿場</v>
          </cell>
          <cell r="C45" t="str">
            <v>静岡</v>
          </cell>
          <cell r="D45" t="str">
            <v>静岡支社</v>
          </cell>
          <cell r="E45">
            <v>44</v>
          </cell>
        </row>
        <row r="46">
          <cell r="A46" t="str">
            <v>南御殿場</v>
          </cell>
          <cell r="B46" t="str">
            <v>御殿場</v>
          </cell>
          <cell r="C46" t="str">
            <v>静岡</v>
          </cell>
          <cell r="D46" t="str">
            <v>静岡支社</v>
          </cell>
          <cell r="E46">
            <v>45</v>
          </cell>
        </row>
        <row r="47">
          <cell r="A47" t="str">
            <v>御殿場</v>
          </cell>
          <cell r="B47" t="str">
            <v>御殿場</v>
          </cell>
          <cell r="C47" t="str">
            <v>静岡</v>
          </cell>
          <cell r="D47" t="str">
            <v>静岡支社</v>
          </cell>
          <cell r="E47">
            <v>46</v>
          </cell>
        </row>
        <row r="48">
          <cell r="A48" t="str">
            <v>足柄</v>
          </cell>
          <cell r="B48" t="str">
            <v>御殿場</v>
          </cell>
          <cell r="C48" t="str">
            <v>静岡</v>
          </cell>
          <cell r="D48" t="str">
            <v>静岡支社</v>
          </cell>
          <cell r="E48">
            <v>47</v>
          </cell>
        </row>
        <row r="49">
          <cell r="A49" t="str">
            <v>駿河小山</v>
          </cell>
          <cell r="B49" t="str">
            <v>御殿場</v>
          </cell>
          <cell r="C49" t="str">
            <v>静岡</v>
          </cell>
          <cell r="D49" t="str">
            <v>静岡支社</v>
          </cell>
          <cell r="E49">
            <v>48</v>
          </cell>
        </row>
        <row r="50">
          <cell r="A50" t="str">
            <v>谷峨</v>
          </cell>
          <cell r="B50" t="str">
            <v>御殿場</v>
          </cell>
          <cell r="C50" t="str">
            <v>神奈川</v>
          </cell>
          <cell r="D50" t="str">
            <v>静岡支社</v>
          </cell>
          <cell r="E50">
            <v>49</v>
          </cell>
        </row>
        <row r="51">
          <cell r="A51" t="str">
            <v>山北</v>
          </cell>
          <cell r="B51" t="str">
            <v>御殿場</v>
          </cell>
          <cell r="C51" t="str">
            <v>神奈川</v>
          </cell>
          <cell r="D51" t="str">
            <v>静岡支社</v>
          </cell>
          <cell r="E51">
            <v>50</v>
          </cell>
        </row>
        <row r="52">
          <cell r="A52" t="str">
            <v>東山北</v>
          </cell>
          <cell r="B52" t="str">
            <v>御殿場</v>
          </cell>
          <cell r="C52" t="str">
            <v>神奈川</v>
          </cell>
          <cell r="D52" t="str">
            <v>静岡支社</v>
          </cell>
          <cell r="E52">
            <v>51</v>
          </cell>
        </row>
        <row r="53">
          <cell r="A53" t="str">
            <v>松田</v>
          </cell>
          <cell r="B53" t="str">
            <v>御殿場</v>
          </cell>
          <cell r="C53" t="str">
            <v>神奈川</v>
          </cell>
          <cell r="D53" t="str">
            <v>静岡支社</v>
          </cell>
          <cell r="E53">
            <v>52</v>
          </cell>
        </row>
        <row r="54">
          <cell r="A54" t="str">
            <v>相模金子</v>
          </cell>
          <cell r="B54" t="str">
            <v>御殿場</v>
          </cell>
          <cell r="C54" t="str">
            <v>神奈川</v>
          </cell>
          <cell r="D54" t="str">
            <v>静岡支社</v>
          </cell>
          <cell r="E54">
            <v>53</v>
          </cell>
        </row>
        <row r="55">
          <cell r="A55" t="str">
            <v>上大井</v>
          </cell>
          <cell r="B55" t="str">
            <v>御殿場</v>
          </cell>
          <cell r="C55" t="str">
            <v>神奈川</v>
          </cell>
          <cell r="D55" t="str">
            <v>静岡支社</v>
          </cell>
          <cell r="E55">
            <v>54</v>
          </cell>
        </row>
        <row r="56">
          <cell r="A56" t="str">
            <v>下曽我</v>
          </cell>
          <cell r="B56" t="str">
            <v>御殿場</v>
          </cell>
          <cell r="C56" t="str">
            <v>神奈川</v>
          </cell>
          <cell r="D56" t="str">
            <v>静岡支社</v>
          </cell>
          <cell r="E56">
            <v>55</v>
          </cell>
        </row>
        <row r="57">
          <cell r="A57" t="str">
            <v>国府津</v>
          </cell>
          <cell r="B57" t="str">
            <v>御殿場</v>
          </cell>
          <cell r="C57" t="str">
            <v>神奈川</v>
          </cell>
          <cell r="D57" t="str">
            <v>静岡支社</v>
          </cell>
          <cell r="E57">
            <v>56</v>
          </cell>
        </row>
        <row r="58">
          <cell r="A58" t="str">
            <v>函南</v>
          </cell>
          <cell r="B58" t="str">
            <v>東海道</v>
          </cell>
          <cell r="C58" t="str">
            <v>静岡</v>
          </cell>
          <cell r="D58" t="str">
            <v>静岡支社</v>
          </cell>
          <cell r="E58">
            <v>57</v>
          </cell>
        </row>
        <row r="59">
          <cell r="A59" t="str">
            <v>三島</v>
          </cell>
          <cell r="B59" t="str">
            <v>東海道</v>
          </cell>
          <cell r="C59" t="str">
            <v>静岡</v>
          </cell>
          <cell r="D59" t="str">
            <v>静岡支社</v>
          </cell>
          <cell r="E59">
            <v>58</v>
          </cell>
        </row>
        <row r="60">
          <cell r="A60" t="str">
            <v>沼津</v>
          </cell>
          <cell r="B60" t="str">
            <v>東海道</v>
          </cell>
          <cell r="C60" t="str">
            <v>静岡</v>
          </cell>
          <cell r="D60" t="str">
            <v>静岡支社</v>
          </cell>
          <cell r="E60">
            <v>59</v>
          </cell>
        </row>
        <row r="61">
          <cell r="A61" t="str">
            <v>片浜</v>
          </cell>
          <cell r="B61" t="str">
            <v>東海道</v>
          </cell>
          <cell r="C61" t="str">
            <v>静岡</v>
          </cell>
          <cell r="D61" t="str">
            <v>静岡支社</v>
          </cell>
          <cell r="E61">
            <v>60</v>
          </cell>
        </row>
        <row r="62">
          <cell r="A62" t="str">
            <v>原</v>
          </cell>
          <cell r="B62" t="str">
            <v>東海道</v>
          </cell>
          <cell r="C62" t="str">
            <v>静岡</v>
          </cell>
          <cell r="D62" t="str">
            <v>静岡支社</v>
          </cell>
          <cell r="E62">
            <v>61</v>
          </cell>
        </row>
        <row r="63">
          <cell r="A63" t="str">
            <v>東田子の浦</v>
          </cell>
          <cell r="B63" t="str">
            <v>東海道</v>
          </cell>
          <cell r="C63" t="str">
            <v>静岡</v>
          </cell>
          <cell r="D63" t="str">
            <v>静岡支社</v>
          </cell>
          <cell r="E63">
            <v>62</v>
          </cell>
        </row>
        <row r="64">
          <cell r="A64" t="str">
            <v>吉原</v>
          </cell>
          <cell r="B64" t="str">
            <v>東海道</v>
          </cell>
          <cell r="C64" t="str">
            <v>静岡</v>
          </cell>
          <cell r="D64" t="str">
            <v>静岡支社</v>
          </cell>
          <cell r="E64">
            <v>63</v>
          </cell>
        </row>
        <row r="65">
          <cell r="A65" t="str">
            <v>富士</v>
          </cell>
          <cell r="B65" t="str">
            <v>東海道</v>
          </cell>
          <cell r="C65" t="str">
            <v>静岡</v>
          </cell>
          <cell r="D65" t="str">
            <v>静岡支社</v>
          </cell>
          <cell r="E65">
            <v>64</v>
          </cell>
        </row>
        <row r="66">
          <cell r="A66" t="str">
            <v>富士川</v>
          </cell>
          <cell r="B66" t="str">
            <v>東海道</v>
          </cell>
          <cell r="C66" t="str">
            <v>静岡</v>
          </cell>
          <cell r="D66" t="str">
            <v>静岡支社</v>
          </cell>
          <cell r="E66">
            <v>65</v>
          </cell>
        </row>
        <row r="67">
          <cell r="A67" t="str">
            <v>新蒲原</v>
          </cell>
          <cell r="B67" t="str">
            <v>東海道</v>
          </cell>
          <cell r="C67" t="str">
            <v>静岡</v>
          </cell>
          <cell r="D67" t="str">
            <v>静岡支社</v>
          </cell>
          <cell r="E67">
            <v>66</v>
          </cell>
        </row>
        <row r="68">
          <cell r="A68" t="str">
            <v>蒲原</v>
          </cell>
          <cell r="B68" t="str">
            <v>東海道</v>
          </cell>
          <cell r="C68" t="str">
            <v>静岡</v>
          </cell>
          <cell r="D68" t="str">
            <v>静岡支社</v>
          </cell>
          <cell r="E68">
            <v>67</v>
          </cell>
        </row>
        <row r="69">
          <cell r="A69" t="str">
            <v>由比</v>
          </cell>
          <cell r="B69" t="str">
            <v>東海道</v>
          </cell>
          <cell r="C69" t="str">
            <v>静岡</v>
          </cell>
          <cell r="D69" t="str">
            <v>静岡支社</v>
          </cell>
          <cell r="E69">
            <v>68</v>
          </cell>
        </row>
        <row r="70">
          <cell r="A70" t="str">
            <v>興津</v>
          </cell>
          <cell r="B70" t="str">
            <v>東海道</v>
          </cell>
          <cell r="C70" t="str">
            <v>静岡</v>
          </cell>
          <cell r="D70" t="str">
            <v>静岡支社</v>
          </cell>
          <cell r="E70">
            <v>69</v>
          </cell>
        </row>
        <row r="71">
          <cell r="A71" t="str">
            <v>清水</v>
          </cell>
          <cell r="B71" t="str">
            <v>東海道</v>
          </cell>
          <cell r="C71" t="str">
            <v>静岡</v>
          </cell>
          <cell r="D71" t="str">
            <v>静岡支社</v>
          </cell>
          <cell r="E71">
            <v>70</v>
          </cell>
        </row>
        <row r="72">
          <cell r="A72" t="str">
            <v>草薙</v>
          </cell>
          <cell r="B72" t="str">
            <v>東海道</v>
          </cell>
          <cell r="C72" t="str">
            <v>静岡</v>
          </cell>
          <cell r="D72" t="str">
            <v>静岡支社</v>
          </cell>
          <cell r="E72">
            <v>71</v>
          </cell>
        </row>
        <row r="73">
          <cell r="A73" t="str">
            <v>東静岡</v>
          </cell>
          <cell r="B73" t="str">
            <v>東海道</v>
          </cell>
          <cell r="C73" t="str">
            <v>静岡</v>
          </cell>
          <cell r="D73" t="str">
            <v>静岡支社</v>
          </cell>
          <cell r="E73">
            <v>72</v>
          </cell>
        </row>
        <row r="74">
          <cell r="A74" t="str">
            <v>静岡</v>
          </cell>
          <cell r="B74" t="str">
            <v>東海道</v>
          </cell>
          <cell r="C74" t="str">
            <v>静岡</v>
          </cell>
          <cell r="D74" t="str">
            <v>静岡支社</v>
          </cell>
          <cell r="E74">
            <v>73</v>
          </cell>
        </row>
        <row r="75">
          <cell r="A75" t="str">
            <v>安倍川</v>
          </cell>
          <cell r="B75" t="str">
            <v>東海道</v>
          </cell>
          <cell r="C75" t="str">
            <v>静岡</v>
          </cell>
          <cell r="D75" t="str">
            <v>静岡支社</v>
          </cell>
          <cell r="E75">
            <v>74</v>
          </cell>
        </row>
        <row r="76">
          <cell r="A76" t="str">
            <v>用宗</v>
          </cell>
          <cell r="B76" t="str">
            <v>東海道</v>
          </cell>
          <cell r="C76" t="str">
            <v>静岡</v>
          </cell>
          <cell r="D76" t="str">
            <v>静岡支社</v>
          </cell>
          <cell r="E76">
            <v>75</v>
          </cell>
        </row>
        <row r="77">
          <cell r="A77" t="str">
            <v>焼津</v>
          </cell>
          <cell r="B77" t="str">
            <v>東海道</v>
          </cell>
          <cell r="C77" t="str">
            <v>静岡</v>
          </cell>
          <cell r="D77" t="str">
            <v>静岡支社</v>
          </cell>
          <cell r="E77">
            <v>76</v>
          </cell>
        </row>
        <row r="78">
          <cell r="A78" t="str">
            <v>西焼津</v>
          </cell>
          <cell r="B78" t="str">
            <v>東海道</v>
          </cell>
          <cell r="C78" t="str">
            <v>静岡</v>
          </cell>
          <cell r="D78" t="str">
            <v>静岡支社</v>
          </cell>
          <cell r="E78">
            <v>77</v>
          </cell>
        </row>
        <row r="79">
          <cell r="A79" t="str">
            <v>藤枝</v>
          </cell>
          <cell r="B79" t="str">
            <v>東海道</v>
          </cell>
          <cell r="C79" t="str">
            <v>静岡</v>
          </cell>
          <cell r="D79" t="str">
            <v>静岡支社</v>
          </cell>
          <cell r="E79">
            <v>78</v>
          </cell>
        </row>
        <row r="80">
          <cell r="A80" t="str">
            <v>六合</v>
          </cell>
          <cell r="B80" t="str">
            <v>東海道</v>
          </cell>
          <cell r="C80" t="str">
            <v>静岡</v>
          </cell>
          <cell r="D80" t="str">
            <v>静岡支社</v>
          </cell>
          <cell r="E80">
            <v>79</v>
          </cell>
        </row>
        <row r="81">
          <cell r="A81" t="str">
            <v>島田</v>
          </cell>
          <cell r="B81" t="str">
            <v>東海道</v>
          </cell>
          <cell r="C81" t="str">
            <v>静岡</v>
          </cell>
          <cell r="D81" t="str">
            <v>静岡支社</v>
          </cell>
          <cell r="E81">
            <v>80</v>
          </cell>
        </row>
        <row r="82">
          <cell r="A82" t="str">
            <v>金谷</v>
          </cell>
          <cell r="B82" t="str">
            <v>東海道</v>
          </cell>
          <cell r="C82" t="str">
            <v>静岡</v>
          </cell>
          <cell r="D82" t="str">
            <v>静岡支社</v>
          </cell>
          <cell r="E82">
            <v>81</v>
          </cell>
        </row>
        <row r="83">
          <cell r="A83" t="str">
            <v>菊川</v>
          </cell>
          <cell r="B83" t="str">
            <v>東海道</v>
          </cell>
          <cell r="C83" t="str">
            <v>静岡</v>
          </cell>
          <cell r="D83" t="str">
            <v>静岡支社</v>
          </cell>
          <cell r="E83">
            <v>82</v>
          </cell>
        </row>
        <row r="84">
          <cell r="A84" t="str">
            <v>掛川</v>
          </cell>
          <cell r="B84" t="str">
            <v>東海道</v>
          </cell>
          <cell r="C84" t="str">
            <v>静岡</v>
          </cell>
          <cell r="D84" t="str">
            <v>静岡支社</v>
          </cell>
          <cell r="E84">
            <v>83</v>
          </cell>
        </row>
        <row r="85">
          <cell r="A85" t="str">
            <v>愛野</v>
          </cell>
          <cell r="B85" t="str">
            <v>東海道</v>
          </cell>
          <cell r="C85" t="str">
            <v>静岡</v>
          </cell>
          <cell r="D85" t="str">
            <v>静岡支社</v>
          </cell>
          <cell r="E85">
            <v>84</v>
          </cell>
        </row>
        <row r="86">
          <cell r="A86" t="str">
            <v>袋井</v>
          </cell>
          <cell r="B86" t="str">
            <v>東海道</v>
          </cell>
          <cell r="C86" t="str">
            <v>静岡</v>
          </cell>
          <cell r="D86" t="str">
            <v>静岡支社</v>
          </cell>
          <cell r="E86">
            <v>85</v>
          </cell>
        </row>
        <row r="87">
          <cell r="A87" t="str">
            <v>磐田</v>
          </cell>
          <cell r="B87" t="str">
            <v>東海道</v>
          </cell>
          <cell r="C87" t="str">
            <v>静岡</v>
          </cell>
          <cell r="D87" t="str">
            <v>静岡支社</v>
          </cell>
          <cell r="E87">
            <v>86</v>
          </cell>
        </row>
        <row r="88">
          <cell r="A88" t="str">
            <v>豊田町</v>
          </cell>
          <cell r="B88" t="str">
            <v>東海道</v>
          </cell>
          <cell r="C88" t="str">
            <v>静岡</v>
          </cell>
          <cell r="D88" t="str">
            <v>静岡支社</v>
          </cell>
          <cell r="E88">
            <v>87</v>
          </cell>
        </row>
        <row r="89">
          <cell r="A89" t="str">
            <v>天竜川</v>
          </cell>
          <cell r="B89" t="str">
            <v>東海道</v>
          </cell>
          <cell r="C89" t="str">
            <v>静岡</v>
          </cell>
          <cell r="D89" t="str">
            <v>静岡支社</v>
          </cell>
          <cell r="E89">
            <v>88</v>
          </cell>
        </row>
        <row r="90">
          <cell r="A90" t="str">
            <v>浜松</v>
          </cell>
          <cell r="B90" t="str">
            <v>東海道</v>
          </cell>
          <cell r="C90" t="str">
            <v>静岡</v>
          </cell>
          <cell r="D90" t="str">
            <v>静岡支社</v>
          </cell>
          <cell r="E90">
            <v>89</v>
          </cell>
        </row>
        <row r="91">
          <cell r="A91" t="str">
            <v>高塚</v>
          </cell>
          <cell r="B91" t="str">
            <v>東海道</v>
          </cell>
          <cell r="C91" t="str">
            <v>静岡</v>
          </cell>
          <cell r="D91" t="str">
            <v>静岡支社</v>
          </cell>
          <cell r="E91">
            <v>90</v>
          </cell>
        </row>
        <row r="92">
          <cell r="A92" t="str">
            <v>舞阪</v>
          </cell>
          <cell r="B92" t="str">
            <v>東海道</v>
          </cell>
          <cell r="C92" t="str">
            <v>静岡</v>
          </cell>
          <cell r="D92" t="str">
            <v>静岡支社</v>
          </cell>
          <cell r="E92">
            <v>91</v>
          </cell>
        </row>
        <row r="93">
          <cell r="A93" t="str">
            <v>弁天島</v>
          </cell>
          <cell r="B93" t="str">
            <v>東海道</v>
          </cell>
          <cell r="C93" t="str">
            <v>静岡</v>
          </cell>
          <cell r="D93" t="str">
            <v>静岡支社</v>
          </cell>
          <cell r="E93">
            <v>92</v>
          </cell>
        </row>
        <row r="94">
          <cell r="A94" t="str">
            <v>新居町</v>
          </cell>
          <cell r="B94" t="str">
            <v>東海道</v>
          </cell>
          <cell r="C94" t="str">
            <v>静岡</v>
          </cell>
          <cell r="D94" t="str">
            <v>静岡支社</v>
          </cell>
          <cell r="E94">
            <v>93</v>
          </cell>
        </row>
        <row r="95">
          <cell r="A95" t="str">
            <v>鷲津</v>
          </cell>
          <cell r="B95" t="str">
            <v>東海道</v>
          </cell>
          <cell r="C95" t="str">
            <v>静岡</v>
          </cell>
          <cell r="D95" t="str">
            <v>静岡支社</v>
          </cell>
          <cell r="E95">
            <v>94</v>
          </cell>
        </row>
        <row r="96">
          <cell r="A96" t="str">
            <v>新所原</v>
          </cell>
          <cell r="B96" t="str">
            <v>東海道</v>
          </cell>
          <cell r="C96" t="str">
            <v>静岡</v>
          </cell>
          <cell r="D96" t="str">
            <v>静岡支社</v>
          </cell>
          <cell r="E96">
            <v>95</v>
          </cell>
        </row>
        <row r="97">
          <cell r="A97" t="str">
            <v>二川</v>
          </cell>
          <cell r="B97" t="str">
            <v>東海道</v>
          </cell>
          <cell r="C97" t="str">
            <v>愛知</v>
          </cell>
          <cell r="D97" t="str">
            <v>東海鉄事</v>
          </cell>
          <cell r="E97">
            <v>96</v>
          </cell>
        </row>
        <row r="98">
          <cell r="A98" t="str">
            <v>豊橋</v>
          </cell>
          <cell r="B98" t="str">
            <v>東海道</v>
          </cell>
          <cell r="C98" t="str">
            <v>愛知</v>
          </cell>
          <cell r="D98" t="str">
            <v>東海鉄事</v>
          </cell>
          <cell r="E98">
            <v>97</v>
          </cell>
        </row>
        <row r="99">
          <cell r="A99" t="str">
            <v>西小坂井</v>
          </cell>
          <cell r="B99" t="str">
            <v>東海道</v>
          </cell>
          <cell r="C99" t="str">
            <v>愛知</v>
          </cell>
          <cell r="D99" t="str">
            <v>東海鉄事</v>
          </cell>
          <cell r="E99">
            <v>98</v>
          </cell>
        </row>
        <row r="100">
          <cell r="A100" t="str">
            <v>愛知御津</v>
          </cell>
          <cell r="B100" t="str">
            <v>東海道</v>
          </cell>
          <cell r="C100" t="str">
            <v>愛知</v>
          </cell>
          <cell r="D100" t="str">
            <v>東海鉄事</v>
          </cell>
          <cell r="E100">
            <v>99</v>
          </cell>
        </row>
        <row r="101">
          <cell r="A101" t="str">
            <v>三河大塚</v>
          </cell>
          <cell r="B101" t="str">
            <v>東海道</v>
          </cell>
          <cell r="C101" t="str">
            <v>愛知</v>
          </cell>
          <cell r="D101" t="str">
            <v>東海鉄事</v>
          </cell>
          <cell r="E101">
            <v>100</v>
          </cell>
        </row>
        <row r="102">
          <cell r="A102" t="str">
            <v>蒲郡</v>
          </cell>
          <cell r="B102" t="str">
            <v>東海道</v>
          </cell>
          <cell r="C102" t="str">
            <v>愛知</v>
          </cell>
          <cell r="D102" t="str">
            <v>東海鉄事</v>
          </cell>
          <cell r="E102">
            <v>101</v>
          </cell>
        </row>
        <row r="103">
          <cell r="A103" t="str">
            <v>三河塩津</v>
          </cell>
          <cell r="B103" t="str">
            <v>東海道</v>
          </cell>
          <cell r="C103" t="str">
            <v>愛知</v>
          </cell>
          <cell r="D103" t="str">
            <v>東海鉄事</v>
          </cell>
          <cell r="E103">
            <v>102</v>
          </cell>
        </row>
        <row r="104">
          <cell r="A104" t="str">
            <v>三ヶ根</v>
          </cell>
          <cell r="B104" t="str">
            <v>東海道</v>
          </cell>
          <cell r="C104" t="str">
            <v>愛知</v>
          </cell>
          <cell r="D104" t="str">
            <v>東海鉄事</v>
          </cell>
          <cell r="E104">
            <v>103</v>
          </cell>
        </row>
        <row r="105">
          <cell r="A105" t="str">
            <v>幸田</v>
          </cell>
          <cell r="B105" t="str">
            <v>東海道</v>
          </cell>
          <cell r="C105" t="str">
            <v>愛知</v>
          </cell>
          <cell r="D105" t="str">
            <v>東海鉄事</v>
          </cell>
          <cell r="E105">
            <v>104</v>
          </cell>
        </row>
        <row r="106">
          <cell r="A106" t="str">
            <v>岡崎</v>
          </cell>
          <cell r="B106" t="str">
            <v>東海道</v>
          </cell>
          <cell r="C106" t="str">
            <v>愛知</v>
          </cell>
          <cell r="D106" t="str">
            <v>東海鉄事</v>
          </cell>
          <cell r="E106">
            <v>105</v>
          </cell>
        </row>
        <row r="107">
          <cell r="A107" t="str">
            <v>西岡崎</v>
          </cell>
          <cell r="B107" t="str">
            <v>東海道</v>
          </cell>
          <cell r="C107" t="str">
            <v>愛知</v>
          </cell>
          <cell r="D107" t="str">
            <v>東海鉄事</v>
          </cell>
          <cell r="E107">
            <v>106</v>
          </cell>
        </row>
        <row r="108">
          <cell r="A108" t="str">
            <v>安城</v>
          </cell>
          <cell r="B108" t="str">
            <v>東海道</v>
          </cell>
          <cell r="C108" t="str">
            <v>愛知</v>
          </cell>
          <cell r="D108" t="str">
            <v>東海鉄事</v>
          </cell>
          <cell r="E108">
            <v>107</v>
          </cell>
        </row>
        <row r="109">
          <cell r="A109" t="str">
            <v>三河安城</v>
          </cell>
          <cell r="B109" t="str">
            <v>東海道</v>
          </cell>
          <cell r="C109" t="str">
            <v>愛知</v>
          </cell>
          <cell r="D109" t="str">
            <v>東海鉄事</v>
          </cell>
          <cell r="E109">
            <v>108</v>
          </cell>
        </row>
        <row r="110">
          <cell r="A110" t="str">
            <v>東刈谷</v>
          </cell>
          <cell r="B110" t="str">
            <v>東海道</v>
          </cell>
          <cell r="C110" t="str">
            <v>愛知</v>
          </cell>
          <cell r="D110" t="str">
            <v>東海鉄事</v>
          </cell>
          <cell r="E110">
            <v>109</v>
          </cell>
        </row>
        <row r="111">
          <cell r="A111" t="str">
            <v>刈谷</v>
          </cell>
          <cell r="B111" t="str">
            <v>東海道</v>
          </cell>
          <cell r="C111" t="str">
            <v>愛知</v>
          </cell>
          <cell r="D111" t="str">
            <v>東海鉄事</v>
          </cell>
          <cell r="E111">
            <v>110</v>
          </cell>
        </row>
        <row r="112">
          <cell r="A112" t="str">
            <v>逢妻</v>
          </cell>
          <cell r="B112" t="str">
            <v>東海道</v>
          </cell>
          <cell r="C112" t="str">
            <v>愛知</v>
          </cell>
          <cell r="D112" t="str">
            <v>東海鉄事</v>
          </cell>
          <cell r="E112">
            <v>111</v>
          </cell>
        </row>
        <row r="113">
          <cell r="A113" t="str">
            <v>大府</v>
          </cell>
          <cell r="B113" t="str">
            <v>東海道</v>
          </cell>
          <cell r="C113" t="str">
            <v>愛知</v>
          </cell>
          <cell r="D113" t="str">
            <v>東海鉄事</v>
          </cell>
          <cell r="E113">
            <v>112</v>
          </cell>
        </row>
        <row r="114">
          <cell r="A114" t="str">
            <v>共和</v>
          </cell>
          <cell r="B114" t="str">
            <v>東海道</v>
          </cell>
          <cell r="C114" t="str">
            <v>愛知</v>
          </cell>
          <cell r="D114" t="str">
            <v>東海鉄事</v>
          </cell>
          <cell r="E114">
            <v>113</v>
          </cell>
        </row>
        <row r="115">
          <cell r="A115" t="str">
            <v>南大高</v>
          </cell>
          <cell r="B115" t="str">
            <v>東海道</v>
          </cell>
          <cell r="C115" t="str">
            <v>愛知</v>
          </cell>
          <cell r="D115" t="str">
            <v>東海鉄事</v>
          </cell>
          <cell r="E115">
            <v>114</v>
          </cell>
        </row>
        <row r="116">
          <cell r="A116" t="str">
            <v>大高</v>
          </cell>
          <cell r="B116" t="str">
            <v>東海道</v>
          </cell>
          <cell r="C116" t="str">
            <v>愛知</v>
          </cell>
          <cell r="D116" t="str">
            <v>東海鉄事</v>
          </cell>
          <cell r="E116">
            <v>115</v>
          </cell>
        </row>
        <row r="117">
          <cell r="A117" t="str">
            <v>笠寺</v>
          </cell>
          <cell r="B117" t="str">
            <v>東海道</v>
          </cell>
          <cell r="C117" t="str">
            <v>愛知</v>
          </cell>
          <cell r="D117" t="str">
            <v>東海鉄事</v>
          </cell>
          <cell r="E117">
            <v>116</v>
          </cell>
        </row>
        <row r="118">
          <cell r="A118" t="str">
            <v>熱田</v>
          </cell>
          <cell r="B118" t="str">
            <v>東海道</v>
          </cell>
          <cell r="C118" t="str">
            <v>愛知</v>
          </cell>
          <cell r="D118" t="str">
            <v>東海鉄事</v>
          </cell>
          <cell r="E118">
            <v>117</v>
          </cell>
        </row>
        <row r="119">
          <cell r="A119" t="str">
            <v>尾頭橋</v>
          </cell>
          <cell r="B119" t="str">
            <v>東海道</v>
          </cell>
          <cell r="C119" t="str">
            <v>愛知</v>
          </cell>
          <cell r="D119" t="str">
            <v>東海鉄事</v>
          </cell>
          <cell r="E119">
            <v>118</v>
          </cell>
        </row>
        <row r="120">
          <cell r="A120" t="str">
            <v>金山</v>
          </cell>
          <cell r="B120" t="str">
            <v>東海道</v>
          </cell>
          <cell r="C120" t="str">
            <v>愛知</v>
          </cell>
          <cell r="D120" t="str">
            <v>東海鉄事</v>
          </cell>
          <cell r="E120">
            <v>119</v>
          </cell>
        </row>
        <row r="121">
          <cell r="A121" t="str">
            <v>名古屋</v>
          </cell>
          <cell r="B121" t="str">
            <v>東海道</v>
          </cell>
          <cell r="C121" t="str">
            <v>愛知</v>
          </cell>
          <cell r="D121" t="str">
            <v>東海鉄事</v>
          </cell>
          <cell r="E121">
            <v>120</v>
          </cell>
        </row>
        <row r="122">
          <cell r="A122" t="str">
            <v>枇杷島</v>
          </cell>
          <cell r="B122" t="str">
            <v>東海道</v>
          </cell>
          <cell r="C122" t="str">
            <v>愛知</v>
          </cell>
          <cell r="D122" t="str">
            <v>東海鉄事</v>
          </cell>
          <cell r="E122">
            <v>121</v>
          </cell>
        </row>
        <row r="123">
          <cell r="A123" t="str">
            <v>清洲</v>
          </cell>
          <cell r="B123" t="str">
            <v>東海道</v>
          </cell>
          <cell r="C123" t="str">
            <v>愛知</v>
          </cell>
          <cell r="D123" t="str">
            <v>東海鉄事</v>
          </cell>
          <cell r="E123">
            <v>122</v>
          </cell>
        </row>
        <row r="124">
          <cell r="A124" t="str">
            <v>稲沢</v>
          </cell>
          <cell r="B124" t="str">
            <v>東海道</v>
          </cell>
          <cell r="C124" t="str">
            <v>愛知</v>
          </cell>
          <cell r="D124" t="str">
            <v>東海鉄事</v>
          </cell>
          <cell r="E124">
            <v>123</v>
          </cell>
        </row>
        <row r="125">
          <cell r="A125" t="str">
            <v>尾張一宮</v>
          </cell>
          <cell r="B125" t="str">
            <v>東海道</v>
          </cell>
          <cell r="C125" t="str">
            <v>愛知</v>
          </cell>
          <cell r="D125" t="str">
            <v>東海鉄事</v>
          </cell>
          <cell r="E125">
            <v>124</v>
          </cell>
        </row>
        <row r="126">
          <cell r="A126" t="str">
            <v>木曽川</v>
          </cell>
          <cell r="B126" t="str">
            <v>東海道</v>
          </cell>
          <cell r="C126" t="str">
            <v>愛知</v>
          </cell>
          <cell r="D126" t="str">
            <v>東海鉄事</v>
          </cell>
          <cell r="E126">
            <v>125</v>
          </cell>
        </row>
        <row r="127">
          <cell r="A127" t="str">
            <v>岐阜</v>
          </cell>
          <cell r="B127" t="str">
            <v>東海道</v>
          </cell>
          <cell r="C127" t="str">
            <v>岐阜</v>
          </cell>
          <cell r="D127" t="str">
            <v>東海鉄事</v>
          </cell>
          <cell r="E127">
            <v>126</v>
          </cell>
        </row>
        <row r="128">
          <cell r="A128" t="str">
            <v>西岐阜</v>
          </cell>
          <cell r="B128" t="str">
            <v>東海道</v>
          </cell>
          <cell r="C128" t="str">
            <v>岐阜</v>
          </cell>
          <cell r="D128" t="str">
            <v>東海鉄事</v>
          </cell>
          <cell r="E128">
            <v>127</v>
          </cell>
        </row>
        <row r="129">
          <cell r="A129" t="str">
            <v>穂積</v>
          </cell>
          <cell r="B129" t="str">
            <v>東海道</v>
          </cell>
          <cell r="C129" t="str">
            <v>岐阜</v>
          </cell>
          <cell r="D129" t="str">
            <v>東海鉄事</v>
          </cell>
          <cell r="E129">
            <v>128</v>
          </cell>
        </row>
        <row r="130">
          <cell r="A130" t="str">
            <v>大垣</v>
          </cell>
          <cell r="B130" t="str">
            <v>東海道</v>
          </cell>
          <cell r="C130" t="str">
            <v>岐阜</v>
          </cell>
          <cell r="D130" t="str">
            <v>東海鉄事</v>
          </cell>
          <cell r="E130">
            <v>129</v>
          </cell>
        </row>
        <row r="131">
          <cell r="A131" t="str">
            <v>垂井</v>
          </cell>
          <cell r="B131" t="str">
            <v>東海道</v>
          </cell>
          <cell r="C131" t="str">
            <v>岐阜</v>
          </cell>
          <cell r="D131" t="str">
            <v>東海鉄事</v>
          </cell>
          <cell r="E131">
            <v>130</v>
          </cell>
        </row>
        <row r="132">
          <cell r="A132" t="str">
            <v>関ヶ原</v>
          </cell>
          <cell r="B132" t="str">
            <v>東海道</v>
          </cell>
          <cell r="C132" t="str">
            <v>岐阜</v>
          </cell>
          <cell r="D132" t="str">
            <v>東海鉄事</v>
          </cell>
          <cell r="E132">
            <v>131</v>
          </cell>
        </row>
        <row r="133">
          <cell r="A133" t="str">
            <v>柏原</v>
          </cell>
          <cell r="B133" t="str">
            <v>東海道</v>
          </cell>
          <cell r="C133" t="str">
            <v>滋賀</v>
          </cell>
          <cell r="D133" t="str">
            <v>東海鉄事</v>
          </cell>
          <cell r="E133">
            <v>132</v>
          </cell>
        </row>
        <row r="134">
          <cell r="A134" t="str">
            <v>近江長岡</v>
          </cell>
          <cell r="B134" t="str">
            <v>東海道</v>
          </cell>
          <cell r="C134" t="str">
            <v>滋賀</v>
          </cell>
          <cell r="D134" t="str">
            <v>東海鉄事</v>
          </cell>
          <cell r="E134">
            <v>133</v>
          </cell>
        </row>
        <row r="135">
          <cell r="A135" t="str">
            <v>醒ヶ井</v>
          </cell>
          <cell r="B135" t="str">
            <v>東海道</v>
          </cell>
          <cell r="C135" t="str">
            <v>滋賀</v>
          </cell>
          <cell r="D135" t="str">
            <v>東海鉄事</v>
          </cell>
          <cell r="E135">
            <v>134</v>
          </cell>
        </row>
        <row r="136">
          <cell r="A136" t="str">
            <v>岐阜羽島</v>
          </cell>
          <cell r="B136" t="str">
            <v>新幹線</v>
          </cell>
          <cell r="C136" t="str">
            <v>岐阜</v>
          </cell>
          <cell r="D136" t="str">
            <v>東海鉄事</v>
          </cell>
          <cell r="E136">
            <v>135</v>
          </cell>
        </row>
        <row r="137">
          <cell r="A137" t="str">
            <v>美濃赤坂</v>
          </cell>
          <cell r="B137" t="str">
            <v>美濃赤坂</v>
          </cell>
          <cell r="C137" t="str">
            <v>岐阜</v>
          </cell>
          <cell r="D137" t="str">
            <v>東海鉄事</v>
          </cell>
          <cell r="E137">
            <v>136</v>
          </cell>
        </row>
        <row r="138">
          <cell r="A138" t="str">
            <v>荒尾</v>
          </cell>
          <cell r="B138" t="str">
            <v>美濃赤坂</v>
          </cell>
          <cell r="C138" t="str">
            <v>岐阜</v>
          </cell>
          <cell r="D138" t="str">
            <v>東海鉄事</v>
          </cell>
          <cell r="E138">
            <v>137</v>
          </cell>
        </row>
        <row r="139">
          <cell r="A139" t="str">
            <v>石浜</v>
          </cell>
          <cell r="B139" t="str">
            <v>武豊</v>
          </cell>
          <cell r="C139" t="str">
            <v>愛知</v>
          </cell>
          <cell r="D139" t="str">
            <v>東海鉄事</v>
          </cell>
          <cell r="E139">
            <v>138</v>
          </cell>
        </row>
        <row r="140">
          <cell r="A140" t="str">
            <v>東浦</v>
          </cell>
          <cell r="B140" t="str">
            <v>武豊</v>
          </cell>
          <cell r="C140" t="str">
            <v>愛知</v>
          </cell>
          <cell r="D140" t="str">
            <v>東海鉄事</v>
          </cell>
          <cell r="E140">
            <v>139</v>
          </cell>
        </row>
        <row r="141">
          <cell r="A141" t="str">
            <v>亀崎</v>
          </cell>
          <cell r="B141" t="str">
            <v>武豊</v>
          </cell>
          <cell r="C141" t="str">
            <v>愛知</v>
          </cell>
          <cell r="D141" t="str">
            <v>東海鉄事</v>
          </cell>
          <cell r="E141">
            <v>140</v>
          </cell>
        </row>
        <row r="142">
          <cell r="A142" t="str">
            <v>乙川</v>
          </cell>
          <cell r="B142" t="str">
            <v>武豊</v>
          </cell>
          <cell r="C142" t="str">
            <v>愛知</v>
          </cell>
          <cell r="D142" t="str">
            <v>東海鉄事</v>
          </cell>
          <cell r="E142">
            <v>141</v>
          </cell>
        </row>
        <row r="143">
          <cell r="A143" t="str">
            <v>半田</v>
          </cell>
          <cell r="B143" t="str">
            <v>武豊</v>
          </cell>
          <cell r="C143" t="str">
            <v>愛知</v>
          </cell>
          <cell r="D143" t="str">
            <v>東海鉄事</v>
          </cell>
          <cell r="E143">
            <v>142</v>
          </cell>
        </row>
        <row r="144">
          <cell r="A144" t="str">
            <v>東成岩</v>
          </cell>
          <cell r="B144" t="str">
            <v>武豊</v>
          </cell>
          <cell r="C144" t="str">
            <v>愛知</v>
          </cell>
          <cell r="D144" t="str">
            <v>東海鉄事</v>
          </cell>
          <cell r="E144">
            <v>143</v>
          </cell>
        </row>
        <row r="145">
          <cell r="A145" t="str">
            <v>武豊</v>
          </cell>
          <cell r="B145" t="str">
            <v>武豊</v>
          </cell>
          <cell r="C145" t="str">
            <v>愛知</v>
          </cell>
          <cell r="D145" t="str">
            <v>東海鉄事</v>
          </cell>
          <cell r="E145">
            <v>144</v>
          </cell>
        </row>
        <row r="146">
          <cell r="A146" t="str">
            <v>鶴舞</v>
          </cell>
          <cell r="B146" t="str">
            <v>中央</v>
          </cell>
          <cell r="C146" t="str">
            <v>愛知</v>
          </cell>
          <cell r="D146" t="str">
            <v>東海鉄事</v>
          </cell>
          <cell r="E146">
            <v>145</v>
          </cell>
        </row>
        <row r="147">
          <cell r="A147" t="str">
            <v>千種</v>
          </cell>
          <cell r="B147" t="str">
            <v>中央</v>
          </cell>
          <cell r="C147" t="str">
            <v>愛知</v>
          </cell>
          <cell r="D147" t="str">
            <v>東海鉄事</v>
          </cell>
          <cell r="E147">
            <v>146</v>
          </cell>
        </row>
        <row r="148">
          <cell r="A148" t="str">
            <v>大曽根</v>
          </cell>
          <cell r="B148" t="str">
            <v>中央</v>
          </cell>
          <cell r="C148" t="str">
            <v>愛知</v>
          </cell>
          <cell r="D148" t="str">
            <v>東海鉄事</v>
          </cell>
          <cell r="E148">
            <v>147</v>
          </cell>
        </row>
        <row r="149">
          <cell r="A149" t="str">
            <v>新守山</v>
          </cell>
          <cell r="B149" t="str">
            <v>中央</v>
          </cell>
          <cell r="C149" t="str">
            <v>愛知</v>
          </cell>
          <cell r="D149" t="str">
            <v>東海鉄事</v>
          </cell>
          <cell r="E149">
            <v>148</v>
          </cell>
        </row>
        <row r="150">
          <cell r="A150" t="str">
            <v>勝川</v>
          </cell>
          <cell r="B150" t="str">
            <v>中央</v>
          </cell>
          <cell r="C150" t="str">
            <v>愛知</v>
          </cell>
          <cell r="D150" t="str">
            <v>東海鉄事</v>
          </cell>
          <cell r="E150">
            <v>149</v>
          </cell>
        </row>
        <row r="151">
          <cell r="A151" t="str">
            <v>春日井</v>
          </cell>
          <cell r="B151" t="str">
            <v>中央</v>
          </cell>
          <cell r="C151" t="str">
            <v>愛知</v>
          </cell>
          <cell r="D151" t="str">
            <v>東海鉄事</v>
          </cell>
          <cell r="E151">
            <v>150</v>
          </cell>
        </row>
        <row r="152">
          <cell r="A152" t="str">
            <v>神領</v>
          </cell>
          <cell r="B152" t="str">
            <v>中央</v>
          </cell>
          <cell r="C152" t="str">
            <v>愛知</v>
          </cell>
          <cell r="D152" t="str">
            <v>東海鉄事</v>
          </cell>
          <cell r="E152">
            <v>151</v>
          </cell>
        </row>
        <row r="153">
          <cell r="A153" t="str">
            <v>高蔵寺</v>
          </cell>
          <cell r="B153" t="str">
            <v>中央</v>
          </cell>
          <cell r="C153" t="str">
            <v>愛知</v>
          </cell>
          <cell r="D153" t="str">
            <v>東海鉄事</v>
          </cell>
          <cell r="E153">
            <v>152</v>
          </cell>
        </row>
        <row r="154">
          <cell r="A154" t="str">
            <v>定光寺</v>
          </cell>
          <cell r="B154" t="str">
            <v>中央</v>
          </cell>
          <cell r="C154" t="str">
            <v>愛知</v>
          </cell>
          <cell r="D154" t="str">
            <v>東海鉄事</v>
          </cell>
          <cell r="E154">
            <v>153</v>
          </cell>
        </row>
        <row r="155">
          <cell r="A155" t="str">
            <v>古虎渓</v>
          </cell>
          <cell r="B155" t="str">
            <v>中央</v>
          </cell>
          <cell r="C155" t="str">
            <v>岐阜</v>
          </cell>
          <cell r="D155" t="str">
            <v>東海鉄事</v>
          </cell>
          <cell r="E155">
            <v>154</v>
          </cell>
        </row>
        <row r="156">
          <cell r="A156" t="str">
            <v>多治見</v>
          </cell>
          <cell r="B156" t="str">
            <v>中央</v>
          </cell>
          <cell r="C156" t="str">
            <v>岐阜</v>
          </cell>
          <cell r="D156" t="str">
            <v>東海鉄事</v>
          </cell>
          <cell r="E156">
            <v>155</v>
          </cell>
        </row>
        <row r="157">
          <cell r="A157" t="str">
            <v>土岐市</v>
          </cell>
          <cell r="B157" t="str">
            <v>中央</v>
          </cell>
          <cell r="C157" t="str">
            <v>岐阜</v>
          </cell>
          <cell r="D157" t="str">
            <v>東海鉄事</v>
          </cell>
          <cell r="E157">
            <v>156</v>
          </cell>
        </row>
        <row r="158">
          <cell r="A158" t="str">
            <v>瑞浪</v>
          </cell>
          <cell r="B158" t="str">
            <v>中央</v>
          </cell>
          <cell r="C158" t="str">
            <v>岐阜</v>
          </cell>
          <cell r="D158" t="str">
            <v>東海鉄事</v>
          </cell>
          <cell r="E158">
            <v>157</v>
          </cell>
        </row>
        <row r="159">
          <cell r="A159" t="str">
            <v>釜戸</v>
          </cell>
          <cell r="B159" t="str">
            <v>中央</v>
          </cell>
          <cell r="C159" t="str">
            <v>岐阜</v>
          </cell>
          <cell r="D159" t="str">
            <v>東海鉄事</v>
          </cell>
          <cell r="E159">
            <v>158</v>
          </cell>
        </row>
        <row r="160">
          <cell r="A160" t="str">
            <v>武並</v>
          </cell>
          <cell r="B160" t="str">
            <v>中央</v>
          </cell>
          <cell r="C160" t="str">
            <v>岐阜</v>
          </cell>
          <cell r="D160" t="str">
            <v>東海鉄事</v>
          </cell>
          <cell r="E160">
            <v>159</v>
          </cell>
        </row>
        <row r="161">
          <cell r="A161" t="str">
            <v>恵那</v>
          </cell>
          <cell r="B161" t="str">
            <v>中央</v>
          </cell>
          <cell r="C161" t="str">
            <v>岐阜</v>
          </cell>
          <cell r="D161" t="str">
            <v>東海鉄事</v>
          </cell>
          <cell r="E161">
            <v>160</v>
          </cell>
        </row>
        <row r="162">
          <cell r="A162" t="str">
            <v>美乃坂本</v>
          </cell>
          <cell r="B162" t="str">
            <v>中央</v>
          </cell>
          <cell r="C162" t="str">
            <v>岐阜</v>
          </cell>
          <cell r="D162" t="str">
            <v>東海鉄事</v>
          </cell>
          <cell r="E162">
            <v>161</v>
          </cell>
        </row>
        <row r="163">
          <cell r="A163" t="str">
            <v>中津川</v>
          </cell>
          <cell r="B163" t="str">
            <v>中央</v>
          </cell>
          <cell r="C163" t="str">
            <v>岐阜</v>
          </cell>
          <cell r="D163" t="str">
            <v>東海鉄事</v>
          </cell>
          <cell r="E163">
            <v>162</v>
          </cell>
        </row>
        <row r="164">
          <cell r="A164" t="str">
            <v>落合川</v>
          </cell>
          <cell r="B164" t="str">
            <v>中央</v>
          </cell>
          <cell r="C164" t="str">
            <v>岐阜</v>
          </cell>
          <cell r="D164" t="str">
            <v>東海鉄事</v>
          </cell>
          <cell r="E164">
            <v>163</v>
          </cell>
        </row>
        <row r="165">
          <cell r="A165" t="str">
            <v>坂下</v>
          </cell>
          <cell r="B165" t="str">
            <v>中央</v>
          </cell>
          <cell r="C165" t="str">
            <v>岐阜</v>
          </cell>
          <cell r="D165" t="str">
            <v>東海鉄事</v>
          </cell>
          <cell r="E165">
            <v>164</v>
          </cell>
        </row>
        <row r="166">
          <cell r="A166" t="str">
            <v>田立</v>
          </cell>
          <cell r="B166" t="str">
            <v>中央</v>
          </cell>
          <cell r="C166" t="str">
            <v>長野</v>
          </cell>
          <cell r="D166" t="str">
            <v>東海鉄事</v>
          </cell>
          <cell r="E166">
            <v>165</v>
          </cell>
        </row>
        <row r="167">
          <cell r="A167" t="str">
            <v>南木曽</v>
          </cell>
          <cell r="B167" t="str">
            <v>中央</v>
          </cell>
          <cell r="C167" t="str">
            <v>長野</v>
          </cell>
          <cell r="D167" t="str">
            <v>東海鉄事</v>
          </cell>
          <cell r="E167">
            <v>166</v>
          </cell>
        </row>
        <row r="168">
          <cell r="A168" t="str">
            <v>十二兼</v>
          </cell>
          <cell r="B168" t="str">
            <v>中央</v>
          </cell>
          <cell r="C168" t="str">
            <v>長野</v>
          </cell>
          <cell r="D168" t="str">
            <v>東海鉄事</v>
          </cell>
          <cell r="E168">
            <v>167</v>
          </cell>
        </row>
        <row r="169">
          <cell r="A169" t="str">
            <v>野尻</v>
          </cell>
          <cell r="B169" t="str">
            <v>中央</v>
          </cell>
          <cell r="C169" t="str">
            <v>長野</v>
          </cell>
          <cell r="D169" t="str">
            <v>東海鉄事</v>
          </cell>
          <cell r="E169">
            <v>168</v>
          </cell>
        </row>
        <row r="170">
          <cell r="A170" t="str">
            <v>大桑</v>
          </cell>
          <cell r="B170" t="str">
            <v>中央</v>
          </cell>
          <cell r="C170" t="str">
            <v>長野</v>
          </cell>
          <cell r="D170" t="str">
            <v>東海鉄事</v>
          </cell>
          <cell r="E170">
            <v>169</v>
          </cell>
        </row>
        <row r="171">
          <cell r="A171" t="str">
            <v>須原</v>
          </cell>
          <cell r="B171" t="str">
            <v>中央</v>
          </cell>
          <cell r="C171" t="str">
            <v>長野</v>
          </cell>
          <cell r="D171" t="str">
            <v>東海鉄事</v>
          </cell>
          <cell r="E171">
            <v>170</v>
          </cell>
        </row>
        <row r="172">
          <cell r="A172" t="str">
            <v>倉本</v>
          </cell>
          <cell r="B172" t="str">
            <v>中央</v>
          </cell>
          <cell r="C172" t="str">
            <v>長野</v>
          </cell>
          <cell r="D172" t="str">
            <v>東海鉄事</v>
          </cell>
          <cell r="E172">
            <v>171</v>
          </cell>
        </row>
        <row r="173">
          <cell r="A173" t="str">
            <v>上松</v>
          </cell>
          <cell r="B173" t="str">
            <v>中央</v>
          </cell>
          <cell r="C173" t="str">
            <v>長野</v>
          </cell>
          <cell r="D173" t="str">
            <v>東海鉄事</v>
          </cell>
          <cell r="E173">
            <v>172</v>
          </cell>
        </row>
        <row r="174">
          <cell r="A174" t="str">
            <v>木曽福島</v>
          </cell>
          <cell r="B174" t="str">
            <v>中央</v>
          </cell>
          <cell r="C174" t="str">
            <v>長野</v>
          </cell>
          <cell r="D174" t="str">
            <v>東海鉄事</v>
          </cell>
          <cell r="E174">
            <v>173</v>
          </cell>
        </row>
        <row r="175">
          <cell r="A175" t="str">
            <v>原野</v>
          </cell>
          <cell r="B175" t="str">
            <v>中央</v>
          </cell>
          <cell r="C175" t="str">
            <v>長野</v>
          </cell>
          <cell r="D175" t="str">
            <v>東海鉄事</v>
          </cell>
          <cell r="E175">
            <v>174</v>
          </cell>
        </row>
        <row r="176">
          <cell r="A176" t="str">
            <v>宮ノ越</v>
          </cell>
          <cell r="B176" t="str">
            <v>中央</v>
          </cell>
          <cell r="C176" t="str">
            <v>長野</v>
          </cell>
          <cell r="D176" t="str">
            <v>東海鉄事</v>
          </cell>
          <cell r="E176">
            <v>175</v>
          </cell>
        </row>
        <row r="177">
          <cell r="A177" t="str">
            <v>薮原</v>
          </cell>
          <cell r="B177" t="str">
            <v>中央</v>
          </cell>
          <cell r="C177" t="str">
            <v>長野</v>
          </cell>
          <cell r="D177" t="str">
            <v>東海鉄事</v>
          </cell>
          <cell r="E177">
            <v>176</v>
          </cell>
        </row>
        <row r="178">
          <cell r="A178" t="str">
            <v>奈良井</v>
          </cell>
          <cell r="B178" t="str">
            <v>中央</v>
          </cell>
          <cell r="C178" t="str">
            <v>長野</v>
          </cell>
          <cell r="D178" t="str">
            <v>東海鉄事</v>
          </cell>
          <cell r="E178">
            <v>177</v>
          </cell>
        </row>
        <row r="179">
          <cell r="A179" t="str">
            <v>木曽平沢</v>
          </cell>
          <cell r="B179" t="str">
            <v>中央</v>
          </cell>
          <cell r="C179" t="str">
            <v>長野</v>
          </cell>
          <cell r="D179" t="str">
            <v>東海鉄事</v>
          </cell>
          <cell r="E179">
            <v>178</v>
          </cell>
        </row>
        <row r="180">
          <cell r="A180" t="str">
            <v>贄川</v>
          </cell>
          <cell r="B180" t="str">
            <v>中央</v>
          </cell>
          <cell r="C180" t="str">
            <v>長野</v>
          </cell>
          <cell r="D180" t="str">
            <v>東海鉄事</v>
          </cell>
          <cell r="E180">
            <v>179</v>
          </cell>
        </row>
        <row r="181">
          <cell r="A181" t="str">
            <v>日出塩</v>
          </cell>
          <cell r="B181" t="str">
            <v>中央</v>
          </cell>
          <cell r="C181" t="str">
            <v>長野</v>
          </cell>
          <cell r="D181" t="str">
            <v>東海鉄事</v>
          </cell>
          <cell r="E181">
            <v>180</v>
          </cell>
        </row>
        <row r="182">
          <cell r="A182" t="str">
            <v>洗馬</v>
          </cell>
          <cell r="B182" t="str">
            <v>中央</v>
          </cell>
          <cell r="C182" t="str">
            <v>長野</v>
          </cell>
          <cell r="D182" t="str">
            <v>東海鉄事</v>
          </cell>
          <cell r="E182">
            <v>181</v>
          </cell>
        </row>
        <row r="183">
          <cell r="A183" t="str">
            <v>塩尻</v>
          </cell>
          <cell r="B183" t="str">
            <v>中央</v>
          </cell>
          <cell r="C183" t="str">
            <v>長野</v>
          </cell>
          <cell r="D183" t="str">
            <v>東日本</v>
          </cell>
          <cell r="E183">
            <v>182</v>
          </cell>
        </row>
        <row r="184">
          <cell r="A184" t="str">
            <v>長森</v>
          </cell>
          <cell r="B184" t="str">
            <v>高山</v>
          </cell>
          <cell r="C184" t="str">
            <v>岐阜</v>
          </cell>
          <cell r="D184" t="str">
            <v>東海鉄事</v>
          </cell>
          <cell r="E184">
            <v>183</v>
          </cell>
        </row>
        <row r="185">
          <cell r="A185" t="str">
            <v>那加</v>
          </cell>
          <cell r="B185" t="str">
            <v>高山</v>
          </cell>
          <cell r="C185" t="str">
            <v>岐阜</v>
          </cell>
          <cell r="D185" t="str">
            <v>東海鉄事</v>
          </cell>
          <cell r="E185">
            <v>184</v>
          </cell>
        </row>
        <row r="186">
          <cell r="A186" t="str">
            <v>蘇原</v>
          </cell>
          <cell r="B186" t="str">
            <v>高山</v>
          </cell>
          <cell r="C186" t="str">
            <v>岐阜</v>
          </cell>
          <cell r="D186" t="str">
            <v>東海鉄事</v>
          </cell>
          <cell r="E186">
            <v>185</v>
          </cell>
        </row>
        <row r="187">
          <cell r="A187" t="str">
            <v>各務原</v>
          </cell>
          <cell r="B187" t="str">
            <v>高山</v>
          </cell>
          <cell r="C187" t="str">
            <v>岐阜</v>
          </cell>
          <cell r="D187" t="str">
            <v>東海鉄事</v>
          </cell>
          <cell r="E187">
            <v>186</v>
          </cell>
        </row>
        <row r="188">
          <cell r="A188" t="str">
            <v>鵜沼</v>
          </cell>
          <cell r="B188" t="str">
            <v>高山</v>
          </cell>
          <cell r="C188" t="str">
            <v>岐阜</v>
          </cell>
          <cell r="D188" t="str">
            <v>東海鉄事</v>
          </cell>
          <cell r="E188">
            <v>187</v>
          </cell>
        </row>
        <row r="189">
          <cell r="A189" t="str">
            <v>坂祝</v>
          </cell>
          <cell r="B189" t="str">
            <v>高山</v>
          </cell>
          <cell r="C189" t="str">
            <v>岐阜</v>
          </cell>
          <cell r="D189" t="str">
            <v>東海鉄事</v>
          </cell>
          <cell r="E189">
            <v>188</v>
          </cell>
        </row>
        <row r="190">
          <cell r="A190" t="str">
            <v>美濃太田</v>
          </cell>
          <cell r="B190" t="str">
            <v>高山</v>
          </cell>
          <cell r="C190" t="str">
            <v>岐阜</v>
          </cell>
          <cell r="D190" t="str">
            <v>東海鉄事</v>
          </cell>
          <cell r="E190">
            <v>189</v>
          </cell>
        </row>
        <row r="191">
          <cell r="A191" t="str">
            <v>古井</v>
          </cell>
          <cell r="B191" t="str">
            <v>高山</v>
          </cell>
          <cell r="C191" t="str">
            <v>岐阜</v>
          </cell>
          <cell r="D191" t="str">
            <v>東海鉄事</v>
          </cell>
          <cell r="E191">
            <v>190</v>
          </cell>
        </row>
        <row r="192">
          <cell r="A192" t="str">
            <v>中川辺</v>
          </cell>
          <cell r="B192" t="str">
            <v>高山</v>
          </cell>
          <cell r="C192" t="str">
            <v>岐阜</v>
          </cell>
          <cell r="D192" t="str">
            <v>東海鉄事</v>
          </cell>
          <cell r="E192">
            <v>191</v>
          </cell>
        </row>
        <row r="193">
          <cell r="A193" t="str">
            <v>下麻生</v>
          </cell>
          <cell r="B193" t="str">
            <v>高山</v>
          </cell>
          <cell r="C193" t="str">
            <v>岐阜</v>
          </cell>
          <cell r="D193" t="str">
            <v>東海鉄事</v>
          </cell>
          <cell r="E193">
            <v>192</v>
          </cell>
        </row>
        <row r="194">
          <cell r="A194" t="str">
            <v>上麻生</v>
          </cell>
          <cell r="B194" t="str">
            <v>高山</v>
          </cell>
          <cell r="C194" t="str">
            <v>岐阜</v>
          </cell>
          <cell r="D194" t="str">
            <v>東海鉄事</v>
          </cell>
          <cell r="E194">
            <v>193</v>
          </cell>
        </row>
        <row r="195">
          <cell r="A195" t="str">
            <v>白川口</v>
          </cell>
          <cell r="B195" t="str">
            <v>高山</v>
          </cell>
          <cell r="C195" t="str">
            <v>岐阜</v>
          </cell>
          <cell r="D195" t="str">
            <v>東海鉄事</v>
          </cell>
          <cell r="E195">
            <v>194</v>
          </cell>
        </row>
        <row r="196">
          <cell r="A196" t="str">
            <v>下油井</v>
          </cell>
          <cell r="B196" t="str">
            <v>高山</v>
          </cell>
          <cell r="C196" t="str">
            <v>岐阜</v>
          </cell>
          <cell r="D196" t="str">
            <v>東海鉄事</v>
          </cell>
          <cell r="E196">
            <v>195</v>
          </cell>
        </row>
        <row r="197">
          <cell r="A197" t="str">
            <v>飛騨金山</v>
          </cell>
          <cell r="B197" t="str">
            <v>高山</v>
          </cell>
          <cell r="C197" t="str">
            <v>岐阜</v>
          </cell>
          <cell r="D197" t="str">
            <v>東海鉄事</v>
          </cell>
          <cell r="E197">
            <v>196</v>
          </cell>
        </row>
        <row r="198">
          <cell r="A198" t="str">
            <v>焼石</v>
          </cell>
          <cell r="B198" t="str">
            <v>高山</v>
          </cell>
          <cell r="C198" t="str">
            <v>岐阜</v>
          </cell>
          <cell r="D198" t="str">
            <v>東海鉄事</v>
          </cell>
          <cell r="E198">
            <v>197</v>
          </cell>
        </row>
        <row r="199">
          <cell r="A199" t="str">
            <v>下呂</v>
          </cell>
          <cell r="B199" t="str">
            <v>高山</v>
          </cell>
          <cell r="C199" t="str">
            <v>岐阜</v>
          </cell>
          <cell r="D199" t="str">
            <v>東海鉄事</v>
          </cell>
          <cell r="E199">
            <v>198</v>
          </cell>
        </row>
        <row r="200">
          <cell r="A200" t="str">
            <v>禅昌寺</v>
          </cell>
          <cell r="B200" t="str">
            <v>高山</v>
          </cell>
          <cell r="C200" t="str">
            <v>岐阜</v>
          </cell>
          <cell r="D200" t="str">
            <v>東海鉄事</v>
          </cell>
          <cell r="E200">
            <v>199</v>
          </cell>
        </row>
        <row r="201">
          <cell r="A201" t="str">
            <v>飛騨萩原</v>
          </cell>
          <cell r="B201" t="str">
            <v>高山</v>
          </cell>
          <cell r="C201" t="str">
            <v>岐阜</v>
          </cell>
          <cell r="D201" t="str">
            <v>東海鉄事</v>
          </cell>
          <cell r="E201">
            <v>200</v>
          </cell>
        </row>
        <row r="202">
          <cell r="A202" t="str">
            <v>上呂</v>
          </cell>
          <cell r="B202" t="str">
            <v>高山</v>
          </cell>
          <cell r="C202" t="str">
            <v>岐阜</v>
          </cell>
          <cell r="D202" t="str">
            <v>東海鉄事</v>
          </cell>
          <cell r="E202">
            <v>201</v>
          </cell>
        </row>
        <row r="203">
          <cell r="A203" t="str">
            <v>飛騨宮田</v>
          </cell>
          <cell r="B203" t="str">
            <v>高山</v>
          </cell>
          <cell r="C203" t="str">
            <v>岐阜</v>
          </cell>
          <cell r="D203" t="str">
            <v>東海鉄事</v>
          </cell>
          <cell r="E203">
            <v>202</v>
          </cell>
        </row>
        <row r="204">
          <cell r="A204" t="str">
            <v>飛騨小坂</v>
          </cell>
          <cell r="B204" t="str">
            <v>高山</v>
          </cell>
          <cell r="C204" t="str">
            <v>岐阜</v>
          </cell>
          <cell r="D204" t="str">
            <v>東海鉄事</v>
          </cell>
          <cell r="E204">
            <v>203</v>
          </cell>
        </row>
        <row r="205">
          <cell r="A205" t="str">
            <v>渚</v>
          </cell>
          <cell r="B205" t="str">
            <v>高山</v>
          </cell>
          <cell r="C205" t="str">
            <v>岐阜</v>
          </cell>
          <cell r="D205" t="str">
            <v>東海鉄事</v>
          </cell>
          <cell r="E205">
            <v>204</v>
          </cell>
        </row>
        <row r="206">
          <cell r="A206" t="str">
            <v>久々野</v>
          </cell>
          <cell r="B206" t="str">
            <v>高山</v>
          </cell>
          <cell r="C206" t="str">
            <v>岐阜</v>
          </cell>
          <cell r="D206" t="str">
            <v>東海鉄事</v>
          </cell>
          <cell r="E206">
            <v>205</v>
          </cell>
        </row>
        <row r="207">
          <cell r="A207" t="str">
            <v>飛騨一ノ宮</v>
          </cell>
          <cell r="B207" t="str">
            <v>高山</v>
          </cell>
          <cell r="C207" t="str">
            <v>岐阜</v>
          </cell>
          <cell r="D207" t="str">
            <v>東海鉄事</v>
          </cell>
          <cell r="E207">
            <v>206</v>
          </cell>
        </row>
        <row r="208">
          <cell r="A208" t="str">
            <v>高山</v>
          </cell>
          <cell r="B208" t="str">
            <v>高山</v>
          </cell>
          <cell r="C208" t="str">
            <v>岐阜</v>
          </cell>
          <cell r="D208" t="str">
            <v>東海鉄事</v>
          </cell>
          <cell r="E208">
            <v>207</v>
          </cell>
        </row>
        <row r="209">
          <cell r="A209" t="str">
            <v>上枝</v>
          </cell>
          <cell r="B209" t="str">
            <v>高山</v>
          </cell>
          <cell r="C209" t="str">
            <v>岐阜</v>
          </cell>
          <cell r="D209" t="str">
            <v>東海鉄事</v>
          </cell>
          <cell r="E209">
            <v>208</v>
          </cell>
        </row>
        <row r="210">
          <cell r="A210" t="str">
            <v>飛騨国府</v>
          </cell>
          <cell r="B210" t="str">
            <v>高山</v>
          </cell>
          <cell r="C210" t="str">
            <v>岐阜</v>
          </cell>
          <cell r="D210" t="str">
            <v>東海鉄事</v>
          </cell>
          <cell r="E210">
            <v>209</v>
          </cell>
        </row>
        <row r="211">
          <cell r="A211" t="str">
            <v>飛騨古川</v>
          </cell>
          <cell r="B211" t="str">
            <v>高山</v>
          </cell>
          <cell r="C211" t="str">
            <v>岐阜</v>
          </cell>
          <cell r="D211" t="str">
            <v>東海鉄事</v>
          </cell>
          <cell r="E211">
            <v>210</v>
          </cell>
        </row>
        <row r="212">
          <cell r="A212" t="str">
            <v>杉崎</v>
          </cell>
          <cell r="B212" t="str">
            <v>高山</v>
          </cell>
          <cell r="C212" t="str">
            <v>岐阜</v>
          </cell>
          <cell r="D212" t="str">
            <v>東海鉄事</v>
          </cell>
          <cell r="E212">
            <v>211</v>
          </cell>
        </row>
        <row r="213">
          <cell r="A213" t="str">
            <v>飛騨細江</v>
          </cell>
          <cell r="B213" t="str">
            <v>高山</v>
          </cell>
          <cell r="C213" t="str">
            <v>岐阜</v>
          </cell>
          <cell r="D213" t="str">
            <v>東海鉄事</v>
          </cell>
          <cell r="E213">
            <v>212</v>
          </cell>
        </row>
        <row r="214">
          <cell r="A214" t="str">
            <v>角川</v>
          </cell>
          <cell r="B214" t="str">
            <v>高山</v>
          </cell>
          <cell r="C214" t="str">
            <v>岐阜</v>
          </cell>
          <cell r="D214" t="str">
            <v>東海鉄事</v>
          </cell>
          <cell r="E214">
            <v>213</v>
          </cell>
        </row>
        <row r="215">
          <cell r="A215" t="str">
            <v>坂上</v>
          </cell>
          <cell r="B215" t="str">
            <v>高山</v>
          </cell>
          <cell r="C215" t="str">
            <v>岐阜</v>
          </cell>
          <cell r="D215" t="str">
            <v>東海鉄事</v>
          </cell>
          <cell r="E215">
            <v>214</v>
          </cell>
        </row>
        <row r="216">
          <cell r="A216" t="str">
            <v>打保</v>
          </cell>
          <cell r="B216" t="str">
            <v>高山</v>
          </cell>
          <cell r="C216" t="str">
            <v>岐阜</v>
          </cell>
          <cell r="D216" t="str">
            <v>東海鉄事</v>
          </cell>
          <cell r="E216">
            <v>215</v>
          </cell>
        </row>
        <row r="217">
          <cell r="A217" t="str">
            <v>杉原</v>
          </cell>
          <cell r="B217" t="str">
            <v>高山</v>
          </cell>
          <cell r="C217" t="str">
            <v>岐阜</v>
          </cell>
          <cell r="D217" t="str">
            <v>東海鉄事</v>
          </cell>
          <cell r="E217">
            <v>216</v>
          </cell>
        </row>
        <row r="218">
          <cell r="A218" t="str">
            <v>美濃川合</v>
          </cell>
          <cell r="B218" t="str">
            <v>太多</v>
          </cell>
          <cell r="C218" t="str">
            <v>岐阜</v>
          </cell>
          <cell r="D218" t="str">
            <v>東海鉄事</v>
          </cell>
          <cell r="E218">
            <v>217</v>
          </cell>
        </row>
        <row r="219">
          <cell r="A219" t="str">
            <v>可児</v>
          </cell>
          <cell r="B219" t="str">
            <v>太多</v>
          </cell>
          <cell r="C219" t="str">
            <v>岐阜</v>
          </cell>
          <cell r="D219" t="str">
            <v>東海鉄事</v>
          </cell>
          <cell r="E219">
            <v>218</v>
          </cell>
        </row>
        <row r="220">
          <cell r="A220" t="str">
            <v>下切</v>
          </cell>
          <cell r="B220" t="str">
            <v>太多</v>
          </cell>
          <cell r="C220" t="str">
            <v>岐阜</v>
          </cell>
          <cell r="D220" t="str">
            <v>東海鉄事</v>
          </cell>
          <cell r="E220">
            <v>219</v>
          </cell>
        </row>
        <row r="221">
          <cell r="A221" t="str">
            <v>姫</v>
          </cell>
          <cell r="B221" t="str">
            <v>太多</v>
          </cell>
          <cell r="C221" t="str">
            <v>岐阜</v>
          </cell>
          <cell r="D221" t="str">
            <v>東海鉄事</v>
          </cell>
          <cell r="E221">
            <v>220</v>
          </cell>
        </row>
        <row r="222">
          <cell r="A222" t="str">
            <v>根本</v>
          </cell>
          <cell r="B222" t="str">
            <v>太多</v>
          </cell>
          <cell r="C222" t="str">
            <v>岐阜</v>
          </cell>
          <cell r="D222" t="str">
            <v>東海鉄事</v>
          </cell>
          <cell r="E222">
            <v>221</v>
          </cell>
        </row>
        <row r="223">
          <cell r="A223" t="str">
            <v>小泉</v>
          </cell>
          <cell r="B223" t="str">
            <v>太多</v>
          </cell>
          <cell r="C223" t="str">
            <v>岐阜</v>
          </cell>
          <cell r="D223" t="str">
            <v>東海鉄事</v>
          </cell>
          <cell r="E223">
            <v>222</v>
          </cell>
        </row>
        <row r="224">
          <cell r="A224" t="str">
            <v>八田</v>
          </cell>
          <cell r="B224" t="str">
            <v>関西</v>
          </cell>
          <cell r="C224" t="str">
            <v>愛知</v>
          </cell>
          <cell r="D224" t="str">
            <v>三重支店</v>
          </cell>
          <cell r="E224">
            <v>223</v>
          </cell>
        </row>
        <row r="225">
          <cell r="A225" t="str">
            <v>春田</v>
          </cell>
          <cell r="B225" t="str">
            <v>関西</v>
          </cell>
          <cell r="C225" t="str">
            <v>愛知</v>
          </cell>
          <cell r="D225" t="str">
            <v>三重支店</v>
          </cell>
          <cell r="E225">
            <v>224</v>
          </cell>
        </row>
        <row r="226">
          <cell r="A226" t="str">
            <v>蟹江</v>
          </cell>
          <cell r="B226" t="str">
            <v>関西</v>
          </cell>
          <cell r="C226" t="str">
            <v>愛知</v>
          </cell>
          <cell r="D226" t="str">
            <v>三重支店</v>
          </cell>
          <cell r="E226">
            <v>225</v>
          </cell>
        </row>
        <row r="227">
          <cell r="A227" t="str">
            <v>永和</v>
          </cell>
          <cell r="B227" t="str">
            <v>関西</v>
          </cell>
          <cell r="C227" t="str">
            <v>愛知</v>
          </cell>
          <cell r="D227" t="str">
            <v>三重支店</v>
          </cell>
          <cell r="E227">
            <v>226</v>
          </cell>
        </row>
        <row r="228">
          <cell r="A228" t="str">
            <v>弥富</v>
          </cell>
          <cell r="B228" t="str">
            <v>関西</v>
          </cell>
          <cell r="C228" t="str">
            <v>愛知</v>
          </cell>
          <cell r="D228" t="str">
            <v>三重支店</v>
          </cell>
          <cell r="E228">
            <v>227</v>
          </cell>
        </row>
        <row r="229">
          <cell r="A229" t="str">
            <v>長島</v>
          </cell>
          <cell r="B229" t="str">
            <v>関西</v>
          </cell>
          <cell r="C229" t="str">
            <v>三重</v>
          </cell>
          <cell r="D229" t="str">
            <v>三重支店</v>
          </cell>
          <cell r="E229">
            <v>228</v>
          </cell>
        </row>
        <row r="230">
          <cell r="A230" t="str">
            <v>桑名</v>
          </cell>
          <cell r="B230" t="str">
            <v>関西</v>
          </cell>
          <cell r="C230" t="str">
            <v>三重</v>
          </cell>
          <cell r="D230" t="str">
            <v>三重支店</v>
          </cell>
          <cell r="E230">
            <v>229</v>
          </cell>
        </row>
        <row r="231">
          <cell r="A231" t="str">
            <v>朝日</v>
          </cell>
          <cell r="B231" t="str">
            <v>関西</v>
          </cell>
          <cell r="C231" t="str">
            <v>三重</v>
          </cell>
          <cell r="D231" t="str">
            <v>三重支店</v>
          </cell>
          <cell r="E231">
            <v>230</v>
          </cell>
        </row>
        <row r="232">
          <cell r="A232" t="str">
            <v>富田</v>
          </cell>
          <cell r="B232" t="str">
            <v>関西</v>
          </cell>
          <cell r="C232" t="str">
            <v>三重</v>
          </cell>
          <cell r="D232" t="str">
            <v>三重支店</v>
          </cell>
          <cell r="E232">
            <v>231</v>
          </cell>
        </row>
        <row r="233">
          <cell r="A233" t="str">
            <v>富田浜</v>
          </cell>
          <cell r="B233" t="str">
            <v>関西</v>
          </cell>
          <cell r="C233" t="str">
            <v>三重</v>
          </cell>
          <cell r="D233" t="str">
            <v>三重支店</v>
          </cell>
          <cell r="E233">
            <v>232</v>
          </cell>
        </row>
        <row r="234">
          <cell r="A234" t="str">
            <v>四日市</v>
          </cell>
          <cell r="B234" t="str">
            <v>関西</v>
          </cell>
          <cell r="C234" t="str">
            <v>三重</v>
          </cell>
          <cell r="D234" t="str">
            <v>三重支店</v>
          </cell>
          <cell r="E234">
            <v>233</v>
          </cell>
        </row>
        <row r="235">
          <cell r="A235" t="str">
            <v>南四日市</v>
          </cell>
          <cell r="B235" t="str">
            <v>関西</v>
          </cell>
          <cell r="C235" t="str">
            <v>三重</v>
          </cell>
          <cell r="D235" t="str">
            <v>三重支店</v>
          </cell>
          <cell r="E235">
            <v>234</v>
          </cell>
        </row>
        <row r="236">
          <cell r="A236" t="str">
            <v>河原田</v>
          </cell>
          <cell r="B236" t="str">
            <v>関西</v>
          </cell>
          <cell r="C236" t="str">
            <v>三重</v>
          </cell>
          <cell r="D236" t="str">
            <v>三重支店</v>
          </cell>
          <cell r="E236">
            <v>235</v>
          </cell>
        </row>
        <row r="237">
          <cell r="A237" t="str">
            <v>河曲</v>
          </cell>
          <cell r="B237" t="str">
            <v>関西</v>
          </cell>
          <cell r="C237" t="str">
            <v>三重</v>
          </cell>
          <cell r="D237" t="str">
            <v>三重支店</v>
          </cell>
          <cell r="E237">
            <v>236</v>
          </cell>
        </row>
        <row r="238">
          <cell r="A238" t="str">
            <v>加佐登</v>
          </cell>
          <cell r="B238" t="str">
            <v>関西</v>
          </cell>
          <cell r="C238" t="str">
            <v>三重</v>
          </cell>
          <cell r="D238" t="str">
            <v>三重支店</v>
          </cell>
          <cell r="E238">
            <v>237</v>
          </cell>
        </row>
        <row r="239">
          <cell r="A239" t="str">
            <v>井田川</v>
          </cell>
          <cell r="B239" t="str">
            <v>関西</v>
          </cell>
          <cell r="C239" t="str">
            <v>三重</v>
          </cell>
          <cell r="D239" t="str">
            <v>三重支店</v>
          </cell>
          <cell r="E239">
            <v>238</v>
          </cell>
        </row>
        <row r="240">
          <cell r="A240" t="str">
            <v>亀山</v>
          </cell>
          <cell r="B240" t="str">
            <v>関西</v>
          </cell>
          <cell r="C240" t="str">
            <v>三重</v>
          </cell>
          <cell r="D240" t="str">
            <v>三重支店</v>
          </cell>
          <cell r="E240">
            <v>239</v>
          </cell>
        </row>
        <row r="241">
          <cell r="A241" t="str">
            <v>下庄</v>
          </cell>
          <cell r="B241" t="str">
            <v>紀勢</v>
          </cell>
          <cell r="C241" t="str">
            <v>三重</v>
          </cell>
          <cell r="D241" t="str">
            <v>三重支店</v>
          </cell>
          <cell r="E241">
            <v>240</v>
          </cell>
        </row>
        <row r="242">
          <cell r="A242" t="str">
            <v>一身田</v>
          </cell>
          <cell r="B242" t="str">
            <v>紀勢</v>
          </cell>
          <cell r="C242" t="str">
            <v>三重</v>
          </cell>
          <cell r="D242" t="str">
            <v>三重支店</v>
          </cell>
          <cell r="E242">
            <v>241</v>
          </cell>
        </row>
        <row r="243">
          <cell r="A243" t="str">
            <v>津</v>
          </cell>
          <cell r="B243" t="str">
            <v>紀勢</v>
          </cell>
          <cell r="C243" t="str">
            <v>三重</v>
          </cell>
          <cell r="D243" t="str">
            <v>三重支店</v>
          </cell>
          <cell r="E243">
            <v>242</v>
          </cell>
        </row>
        <row r="244">
          <cell r="A244" t="str">
            <v>阿漕</v>
          </cell>
          <cell r="B244" t="str">
            <v>紀勢</v>
          </cell>
          <cell r="C244" t="str">
            <v>三重</v>
          </cell>
          <cell r="D244" t="str">
            <v>三重支店</v>
          </cell>
          <cell r="E244">
            <v>243</v>
          </cell>
        </row>
        <row r="245">
          <cell r="A245" t="str">
            <v>高茶屋</v>
          </cell>
          <cell r="B245" t="str">
            <v>紀勢</v>
          </cell>
          <cell r="C245" t="str">
            <v>三重</v>
          </cell>
          <cell r="D245" t="str">
            <v>三重支店</v>
          </cell>
          <cell r="E245">
            <v>244</v>
          </cell>
        </row>
        <row r="246">
          <cell r="A246" t="str">
            <v>六軒</v>
          </cell>
          <cell r="B246" t="str">
            <v>紀勢</v>
          </cell>
          <cell r="C246" t="str">
            <v>三重</v>
          </cell>
          <cell r="D246" t="str">
            <v>三重支店</v>
          </cell>
          <cell r="E246">
            <v>245</v>
          </cell>
        </row>
        <row r="247">
          <cell r="A247" t="str">
            <v>松阪</v>
          </cell>
          <cell r="B247" t="str">
            <v>紀勢</v>
          </cell>
          <cell r="C247" t="str">
            <v>三重</v>
          </cell>
          <cell r="D247" t="str">
            <v>三重支店</v>
          </cell>
          <cell r="E247">
            <v>246</v>
          </cell>
        </row>
        <row r="248">
          <cell r="A248" t="str">
            <v>徳和</v>
          </cell>
          <cell r="B248" t="str">
            <v>紀勢</v>
          </cell>
          <cell r="C248" t="str">
            <v>三重</v>
          </cell>
          <cell r="D248" t="str">
            <v>三重支店</v>
          </cell>
          <cell r="E248">
            <v>247</v>
          </cell>
        </row>
        <row r="249">
          <cell r="A249" t="str">
            <v>多気</v>
          </cell>
          <cell r="B249" t="str">
            <v>紀勢</v>
          </cell>
          <cell r="C249" t="str">
            <v>三重</v>
          </cell>
          <cell r="D249" t="str">
            <v>三重支店</v>
          </cell>
          <cell r="E249">
            <v>248</v>
          </cell>
        </row>
        <row r="250">
          <cell r="A250" t="str">
            <v>相可</v>
          </cell>
          <cell r="B250" t="str">
            <v>紀勢</v>
          </cell>
          <cell r="C250" t="str">
            <v>三重</v>
          </cell>
          <cell r="D250" t="str">
            <v>三重支店</v>
          </cell>
          <cell r="E250">
            <v>249</v>
          </cell>
        </row>
        <row r="251">
          <cell r="A251" t="str">
            <v>佐奈</v>
          </cell>
          <cell r="B251" t="str">
            <v>紀勢</v>
          </cell>
          <cell r="C251" t="str">
            <v>三重</v>
          </cell>
          <cell r="D251" t="str">
            <v>三重支店</v>
          </cell>
          <cell r="E251">
            <v>250</v>
          </cell>
        </row>
        <row r="252">
          <cell r="A252" t="str">
            <v>栃原</v>
          </cell>
          <cell r="B252" t="str">
            <v>紀勢</v>
          </cell>
          <cell r="C252" t="str">
            <v>三重</v>
          </cell>
          <cell r="D252" t="str">
            <v>三重支店</v>
          </cell>
          <cell r="E252">
            <v>251</v>
          </cell>
        </row>
        <row r="253">
          <cell r="A253" t="str">
            <v>川添</v>
          </cell>
          <cell r="B253" t="str">
            <v>紀勢</v>
          </cell>
          <cell r="C253" t="str">
            <v>三重</v>
          </cell>
          <cell r="D253" t="str">
            <v>三重支店</v>
          </cell>
          <cell r="E253">
            <v>252</v>
          </cell>
        </row>
        <row r="254">
          <cell r="A254" t="str">
            <v>三瀬谷</v>
          </cell>
          <cell r="B254" t="str">
            <v>紀勢</v>
          </cell>
          <cell r="C254" t="str">
            <v>三重</v>
          </cell>
          <cell r="D254" t="str">
            <v>三重支店</v>
          </cell>
          <cell r="E254">
            <v>253</v>
          </cell>
        </row>
        <row r="255">
          <cell r="A255" t="str">
            <v>阿曽</v>
          </cell>
          <cell r="B255" t="str">
            <v>紀勢</v>
          </cell>
          <cell r="C255" t="str">
            <v>三重</v>
          </cell>
          <cell r="D255" t="str">
            <v>三重支店</v>
          </cell>
          <cell r="E255">
            <v>254</v>
          </cell>
        </row>
        <row r="256">
          <cell r="A256" t="str">
            <v>伊勢柏崎</v>
          </cell>
          <cell r="B256" t="str">
            <v>紀勢</v>
          </cell>
          <cell r="C256" t="str">
            <v>三重</v>
          </cell>
          <cell r="D256" t="str">
            <v>三重支店</v>
          </cell>
          <cell r="E256">
            <v>255</v>
          </cell>
        </row>
        <row r="257">
          <cell r="A257" t="str">
            <v>大内山</v>
          </cell>
          <cell r="B257" t="str">
            <v>紀勢</v>
          </cell>
          <cell r="C257" t="str">
            <v>三重</v>
          </cell>
          <cell r="D257" t="str">
            <v>三重支店</v>
          </cell>
          <cell r="E257">
            <v>256</v>
          </cell>
        </row>
        <row r="258">
          <cell r="A258" t="str">
            <v>梅ヶ谷</v>
          </cell>
          <cell r="B258" t="str">
            <v>紀勢</v>
          </cell>
          <cell r="C258" t="str">
            <v>三重</v>
          </cell>
          <cell r="D258" t="str">
            <v>三重支店</v>
          </cell>
          <cell r="E258">
            <v>257</v>
          </cell>
        </row>
        <row r="259">
          <cell r="A259" t="str">
            <v>紀伊長島</v>
          </cell>
          <cell r="B259" t="str">
            <v>紀勢</v>
          </cell>
          <cell r="C259" t="str">
            <v>三重</v>
          </cell>
          <cell r="D259" t="str">
            <v>三重支店</v>
          </cell>
          <cell r="E259">
            <v>258</v>
          </cell>
        </row>
        <row r="260">
          <cell r="A260" t="str">
            <v>三野瀬</v>
          </cell>
          <cell r="B260" t="str">
            <v>紀勢</v>
          </cell>
          <cell r="C260" t="str">
            <v>三重</v>
          </cell>
          <cell r="D260" t="str">
            <v>三重支店</v>
          </cell>
          <cell r="E260">
            <v>259</v>
          </cell>
        </row>
        <row r="261">
          <cell r="A261" t="str">
            <v>船津</v>
          </cell>
          <cell r="B261" t="str">
            <v>紀勢</v>
          </cell>
          <cell r="C261" t="str">
            <v>三重</v>
          </cell>
          <cell r="D261" t="str">
            <v>三重支店</v>
          </cell>
          <cell r="E261">
            <v>260</v>
          </cell>
        </row>
        <row r="262">
          <cell r="A262" t="str">
            <v>相賀</v>
          </cell>
          <cell r="B262" t="str">
            <v>紀勢</v>
          </cell>
          <cell r="C262" t="str">
            <v>三重</v>
          </cell>
          <cell r="D262" t="str">
            <v>三重支店</v>
          </cell>
          <cell r="E262">
            <v>261</v>
          </cell>
        </row>
        <row r="263">
          <cell r="A263" t="str">
            <v>尾鷲</v>
          </cell>
          <cell r="B263" t="str">
            <v>紀勢</v>
          </cell>
          <cell r="C263" t="str">
            <v>三重</v>
          </cell>
          <cell r="D263" t="str">
            <v>三重支店</v>
          </cell>
          <cell r="E263">
            <v>262</v>
          </cell>
        </row>
        <row r="264">
          <cell r="A264" t="str">
            <v>大曽根浦</v>
          </cell>
          <cell r="B264" t="str">
            <v>紀勢</v>
          </cell>
          <cell r="C264" t="str">
            <v>三重</v>
          </cell>
          <cell r="D264" t="str">
            <v>三重支店</v>
          </cell>
          <cell r="E264">
            <v>263</v>
          </cell>
        </row>
        <row r="265">
          <cell r="A265" t="str">
            <v>九鬼</v>
          </cell>
          <cell r="B265" t="str">
            <v>紀勢</v>
          </cell>
          <cell r="C265" t="str">
            <v>三重</v>
          </cell>
          <cell r="D265" t="str">
            <v>三重支店</v>
          </cell>
          <cell r="E265">
            <v>264</v>
          </cell>
        </row>
        <row r="266">
          <cell r="A266" t="str">
            <v>三木里</v>
          </cell>
          <cell r="B266" t="str">
            <v>紀勢</v>
          </cell>
          <cell r="C266" t="str">
            <v>三重</v>
          </cell>
          <cell r="D266" t="str">
            <v>三重支店</v>
          </cell>
          <cell r="E266">
            <v>265</v>
          </cell>
        </row>
        <row r="267">
          <cell r="A267" t="str">
            <v>賀田</v>
          </cell>
          <cell r="B267" t="str">
            <v>紀勢</v>
          </cell>
          <cell r="C267" t="str">
            <v>三重</v>
          </cell>
          <cell r="D267" t="str">
            <v>三重支店</v>
          </cell>
          <cell r="E267">
            <v>266</v>
          </cell>
        </row>
        <row r="268">
          <cell r="A268" t="str">
            <v>二木島</v>
          </cell>
          <cell r="B268" t="str">
            <v>紀勢</v>
          </cell>
          <cell r="C268" t="str">
            <v>三重</v>
          </cell>
          <cell r="D268" t="str">
            <v>三重支店</v>
          </cell>
          <cell r="E268">
            <v>267</v>
          </cell>
        </row>
        <row r="269">
          <cell r="A269" t="str">
            <v>新鹿</v>
          </cell>
          <cell r="B269" t="str">
            <v>紀勢</v>
          </cell>
          <cell r="C269" t="str">
            <v>三重</v>
          </cell>
          <cell r="D269" t="str">
            <v>三重支店</v>
          </cell>
          <cell r="E269">
            <v>268</v>
          </cell>
        </row>
        <row r="270">
          <cell r="A270" t="str">
            <v>波田須</v>
          </cell>
          <cell r="B270" t="str">
            <v>紀勢</v>
          </cell>
          <cell r="C270" t="str">
            <v>三重</v>
          </cell>
          <cell r="D270" t="str">
            <v>三重支店</v>
          </cell>
          <cell r="E270">
            <v>269</v>
          </cell>
        </row>
        <row r="271">
          <cell r="A271" t="str">
            <v>大泊</v>
          </cell>
          <cell r="B271" t="str">
            <v>紀勢</v>
          </cell>
          <cell r="C271" t="str">
            <v>三重</v>
          </cell>
          <cell r="D271" t="str">
            <v>三重支店</v>
          </cell>
          <cell r="E271">
            <v>270</v>
          </cell>
        </row>
        <row r="272">
          <cell r="A272" t="str">
            <v>熊野市</v>
          </cell>
          <cell r="B272" t="str">
            <v>紀勢</v>
          </cell>
          <cell r="C272" t="str">
            <v>三重</v>
          </cell>
          <cell r="D272" t="str">
            <v>三重支店</v>
          </cell>
          <cell r="E272">
            <v>271</v>
          </cell>
        </row>
        <row r="273">
          <cell r="A273" t="str">
            <v>有井</v>
          </cell>
          <cell r="B273" t="str">
            <v>紀勢</v>
          </cell>
          <cell r="C273" t="str">
            <v>三重</v>
          </cell>
          <cell r="D273" t="str">
            <v>三重支店</v>
          </cell>
          <cell r="E273">
            <v>272</v>
          </cell>
        </row>
        <row r="274">
          <cell r="A274" t="str">
            <v>神志山</v>
          </cell>
          <cell r="B274" t="str">
            <v>紀勢</v>
          </cell>
          <cell r="C274" t="str">
            <v>三重</v>
          </cell>
          <cell r="D274" t="str">
            <v>三重支店</v>
          </cell>
          <cell r="E274">
            <v>273</v>
          </cell>
        </row>
        <row r="275">
          <cell r="A275" t="str">
            <v>紀伊市木</v>
          </cell>
          <cell r="B275" t="str">
            <v>紀勢</v>
          </cell>
          <cell r="C275" t="str">
            <v>三重</v>
          </cell>
          <cell r="D275" t="str">
            <v>三重支店</v>
          </cell>
          <cell r="E275">
            <v>274</v>
          </cell>
        </row>
        <row r="276">
          <cell r="A276" t="str">
            <v>阿田和</v>
          </cell>
          <cell r="B276" t="str">
            <v>紀勢</v>
          </cell>
          <cell r="C276" t="str">
            <v>三重</v>
          </cell>
          <cell r="D276" t="str">
            <v>三重支店</v>
          </cell>
          <cell r="E276">
            <v>275</v>
          </cell>
        </row>
        <row r="277">
          <cell r="A277" t="str">
            <v>紀伊井田</v>
          </cell>
          <cell r="B277" t="str">
            <v>紀勢</v>
          </cell>
          <cell r="C277" t="str">
            <v>三重</v>
          </cell>
          <cell r="D277" t="str">
            <v>三重支店</v>
          </cell>
          <cell r="E277">
            <v>276</v>
          </cell>
        </row>
        <row r="278">
          <cell r="A278" t="str">
            <v>鵜殿</v>
          </cell>
          <cell r="B278" t="str">
            <v>紀勢</v>
          </cell>
          <cell r="C278" t="str">
            <v>三重</v>
          </cell>
          <cell r="D278" t="str">
            <v>三重支店</v>
          </cell>
          <cell r="E278">
            <v>277</v>
          </cell>
        </row>
        <row r="279">
          <cell r="A279" t="str">
            <v>外城田</v>
          </cell>
          <cell r="B279" t="str">
            <v>参宮</v>
          </cell>
          <cell r="C279" t="str">
            <v>三重</v>
          </cell>
          <cell r="D279" t="str">
            <v>三重支店</v>
          </cell>
          <cell r="E279">
            <v>278</v>
          </cell>
        </row>
        <row r="280">
          <cell r="A280" t="str">
            <v>田丸</v>
          </cell>
          <cell r="B280" t="str">
            <v>参宮</v>
          </cell>
          <cell r="C280" t="str">
            <v>三重</v>
          </cell>
          <cell r="D280" t="str">
            <v>三重支店</v>
          </cell>
          <cell r="E280">
            <v>279</v>
          </cell>
        </row>
        <row r="281">
          <cell r="A281" t="str">
            <v>宮川</v>
          </cell>
          <cell r="B281" t="str">
            <v>参宮</v>
          </cell>
          <cell r="C281" t="str">
            <v>三重</v>
          </cell>
          <cell r="D281" t="str">
            <v>三重支店</v>
          </cell>
          <cell r="E281">
            <v>280</v>
          </cell>
        </row>
        <row r="282">
          <cell r="A282" t="str">
            <v>山田上口</v>
          </cell>
          <cell r="B282" t="str">
            <v>参宮</v>
          </cell>
          <cell r="C282" t="str">
            <v>三重</v>
          </cell>
          <cell r="D282" t="str">
            <v>三重支店</v>
          </cell>
          <cell r="E282">
            <v>281</v>
          </cell>
        </row>
        <row r="283">
          <cell r="A283" t="str">
            <v>伊勢市</v>
          </cell>
          <cell r="B283" t="str">
            <v>参宮</v>
          </cell>
          <cell r="C283" t="str">
            <v>三重</v>
          </cell>
          <cell r="D283" t="str">
            <v>三重支店</v>
          </cell>
          <cell r="E283">
            <v>282</v>
          </cell>
        </row>
        <row r="284">
          <cell r="A284" t="str">
            <v>五十鈴ヶ丘</v>
          </cell>
          <cell r="B284" t="str">
            <v>参宮</v>
          </cell>
          <cell r="C284" t="str">
            <v>三重</v>
          </cell>
          <cell r="D284" t="str">
            <v>三重支店</v>
          </cell>
          <cell r="E284">
            <v>283</v>
          </cell>
        </row>
        <row r="285">
          <cell r="A285" t="str">
            <v>二見浦</v>
          </cell>
          <cell r="B285" t="str">
            <v>参宮</v>
          </cell>
          <cell r="C285" t="str">
            <v>三重</v>
          </cell>
          <cell r="D285" t="str">
            <v>三重支店</v>
          </cell>
          <cell r="E285">
            <v>284</v>
          </cell>
        </row>
        <row r="286">
          <cell r="A286" t="str">
            <v>松下</v>
          </cell>
          <cell r="B286" t="str">
            <v>参宮</v>
          </cell>
          <cell r="C286" t="str">
            <v>三重</v>
          </cell>
          <cell r="D286" t="str">
            <v>三重支店</v>
          </cell>
          <cell r="E286">
            <v>285</v>
          </cell>
        </row>
        <row r="287">
          <cell r="A287" t="str">
            <v>池の浦シーサイド</v>
          </cell>
          <cell r="B287" t="str">
            <v>参宮</v>
          </cell>
          <cell r="C287" t="str">
            <v>三重</v>
          </cell>
          <cell r="D287" t="str">
            <v>三重支店</v>
          </cell>
          <cell r="E287">
            <v>286</v>
          </cell>
        </row>
        <row r="288">
          <cell r="A288" t="str">
            <v>鳥羽</v>
          </cell>
          <cell r="B288" t="str">
            <v>参宮</v>
          </cell>
          <cell r="C288" t="str">
            <v>三重</v>
          </cell>
          <cell r="D288" t="str">
            <v>三重支店</v>
          </cell>
          <cell r="E288">
            <v>287</v>
          </cell>
        </row>
        <row r="289">
          <cell r="A289" t="str">
            <v>上ノ庄</v>
          </cell>
          <cell r="B289" t="str">
            <v>名松</v>
          </cell>
          <cell r="C289" t="str">
            <v>三重</v>
          </cell>
          <cell r="D289" t="str">
            <v>三重支店</v>
          </cell>
          <cell r="E289">
            <v>288</v>
          </cell>
        </row>
        <row r="290">
          <cell r="A290" t="str">
            <v>権現前</v>
          </cell>
          <cell r="B290" t="str">
            <v>名松</v>
          </cell>
          <cell r="C290" t="str">
            <v>三重</v>
          </cell>
          <cell r="D290" t="str">
            <v>三重支店</v>
          </cell>
          <cell r="E290">
            <v>289</v>
          </cell>
        </row>
        <row r="291">
          <cell r="A291" t="str">
            <v>伊勢八太</v>
          </cell>
          <cell r="B291" t="str">
            <v>名松</v>
          </cell>
          <cell r="C291" t="str">
            <v>三重</v>
          </cell>
          <cell r="D291" t="str">
            <v>三重支店</v>
          </cell>
          <cell r="E291">
            <v>290</v>
          </cell>
        </row>
        <row r="292">
          <cell r="A292" t="str">
            <v>一志</v>
          </cell>
          <cell r="B292" t="str">
            <v>名松</v>
          </cell>
          <cell r="C292" t="str">
            <v>三重</v>
          </cell>
          <cell r="D292" t="str">
            <v>三重支店</v>
          </cell>
          <cell r="E292">
            <v>291</v>
          </cell>
        </row>
        <row r="293">
          <cell r="A293" t="str">
            <v>井関</v>
          </cell>
          <cell r="B293" t="str">
            <v>名松</v>
          </cell>
          <cell r="C293" t="str">
            <v>三重</v>
          </cell>
          <cell r="D293" t="str">
            <v>三重支店</v>
          </cell>
          <cell r="E293">
            <v>292</v>
          </cell>
        </row>
        <row r="294">
          <cell r="A294" t="str">
            <v>伊勢大井</v>
          </cell>
          <cell r="B294" t="str">
            <v>名松</v>
          </cell>
          <cell r="C294" t="str">
            <v>三重</v>
          </cell>
          <cell r="D294" t="str">
            <v>三重支店</v>
          </cell>
          <cell r="E294">
            <v>293</v>
          </cell>
        </row>
        <row r="295">
          <cell r="A295" t="str">
            <v>伊勢川口</v>
          </cell>
          <cell r="B295" t="str">
            <v>名松</v>
          </cell>
          <cell r="C295" t="str">
            <v>三重</v>
          </cell>
          <cell r="D295" t="str">
            <v>三重支店</v>
          </cell>
          <cell r="E295">
            <v>294</v>
          </cell>
        </row>
        <row r="296">
          <cell r="A296" t="str">
            <v>関ノ宮</v>
          </cell>
          <cell r="B296" t="str">
            <v>名松</v>
          </cell>
          <cell r="C296" t="str">
            <v>三重</v>
          </cell>
          <cell r="D296" t="str">
            <v>三重支店</v>
          </cell>
          <cell r="E296">
            <v>295</v>
          </cell>
        </row>
        <row r="297">
          <cell r="A297" t="str">
            <v>家城</v>
          </cell>
          <cell r="B297" t="str">
            <v>名松</v>
          </cell>
          <cell r="C297" t="str">
            <v>三重</v>
          </cell>
          <cell r="D297" t="str">
            <v>三重支店</v>
          </cell>
          <cell r="E297">
            <v>296</v>
          </cell>
        </row>
        <row r="298">
          <cell r="A298" t="str">
            <v>伊勢竹原</v>
          </cell>
          <cell r="B298" t="str">
            <v>名松</v>
          </cell>
          <cell r="C298" t="str">
            <v>三重</v>
          </cell>
          <cell r="D298" t="str">
            <v>三重支店</v>
          </cell>
          <cell r="E298">
            <v>297</v>
          </cell>
        </row>
        <row r="299">
          <cell r="A299" t="str">
            <v>伊勢鎌倉</v>
          </cell>
          <cell r="B299" t="str">
            <v>名松</v>
          </cell>
          <cell r="C299" t="str">
            <v>三重</v>
          </cell>
          <cell r="D299" t="str">
            <v>三重支店</v>
          </cell>
          <cell r="E299">
            <v>298</v>
          </cell>
        </row>
        <row r="300">
          <cell r="A300" t="str">
            <v>伊勢八知</v>
          </cell>
          <cell r="B300" t="str">
            <v>名松</v>
          </cell>
          <cell r="C300" t="str">
            <v>三重</v>
          </cell>
          <cell r="D300" t="str">
            <v>三重支店</v>
          </cell>
          <cell r="E300">
            <v>299</v>
          </cell>
        </row>
        <row r="301">
          <cell r="A301" t="str">
            <v>比津</v>
          </cell>
          <cell r="B301" t="str">
            <v>名松</v>
          </cell>
          <cell r="C301" t="str">
            <v>三重</v>
          </cell>
          <cell r="D301" t="str">
            <v>三重支店</v>
          </cell>
          <cell r="E301">
            <v>300</v>
          </cell>
        </row>
        <row r="302">
          <cell r="A302" t="str">
            <v>伊勢奥津</v>
          </cell>
          <cell r="B302" t="str">
            <v>名松</v>
          </cell>
          <cell r="C302" t="str">
            <v>三重</v>
          </cell>
          <cell r="D302" t="str">
            <v>三重支店</v>
          </cell>
          <cell r="E302">
            <v>301</v>
          </cell>
        </row>
        <row r="303">
          <cell r="A303" t="str">
            <v>船町</v>
          </cell>
          <cell r="B303" t="str">
            <v>飯田</v>
          </cell>
          <cell r="C303" t="str">
            <v>愛知</v>
          </cell>
          <cell r="D303" t="str">
            <v>東海鉄事</v>
          </cell>
          <cell r="E303">
            <v>302</v>
          </cell>
        </row>
        <row r="304">
          <cell r="A304" t="str">
            <v>下地</v>
          </cell>
          <cell r="B304" t="str">
            <v>飯田</v>
          </cell>
          <cell r="C304" t="str">
            <v>愛知</v>
          </cell>
          <cell r="D304" t="str">
            <v>東海鉄事</v>
          </cell>
          <cell r="E304">
            <v>303</v>
          </cell>
        </row>
        <row r="305">
          <cell r="A305" t="str">
            <v>小坂井</v>
          </cell>
          <cell r="B305" t="str">
            <v>飯田</v>
          </cell>
          <cell r="C305" t="str">
            <v>愛知</v>
          </cell>
          <cell r="D305" t="str">
            <v>東海鉄事</v>
          </cell>
          <cell r="E305">
            <v>304</v>
          </cell>
        </row>
        <row r="306">
          <cell r="A306" t="str">
            <v>牛久保</v>
          </cell>
          <cell r="B306" t="str">
            <v>飯田</v>
          </cell>
          <cell r="C306" t="str">
            <v>愛知</v>
          </cell>
          <cell r="D306" t="str">
            <v>東海鉄事</v>
          </cell>
          <cell r="E306">
            <v>305</v>
          </cell>
        </row>
        <row r="307">
          <cell r="A307" t="str">
            <v>牛久保</v>
          </cell>
          <cell r="B307" t="str">
            <v>飯田</v>
          </cell>
          <cell r="C307" t="str">
            <v>愛知</v>
          </cell>
          <cell r="D307" t="str">
            <v>東海鉄事</v>
          </cell>
          <cell r="E307">
            <v>306</v>
          </cell>
        </row>
        <row r="308">
          <cell r="A308" t="str">
            <v>豊川</v>
          </cell>
          <cell r="B308" t="str">
            <v>飯田</v>
          </cell>
          <cell r="C308" t="str">
            <v>愛知</v>
          </cell>
          <cell r="D308" t="str">
            <v>東海鉄事</v>
          </cell>
          <cell r="E308">
            <v>307</v>
          </cell>
        </row>
        <row r="309">
          <cell r="A309" t="str">
            <v>三河一宮</v>
          </cell>
          <cell r="B309" t="str">
            <v>飯田</v>
          </cell>
          <cell r="C309" t="str">
            <v>愛知</v>
          </cell>
          <cell r="D309" t="str">
            <v>東海鉄事</v>
          </cell>
          <cell r="E309">
            <v>308</v>
          </cell>
        </row>
        <row r="310">
          <cell r="A310" t="str">
            <v>長山</v>
          </cell>
          <cell r="B310" t="str">
            <v>飯田</v>
          </cell>
          <cell r="C310" t="str">
            <v>愛知</v>
          </cell>
          <cell r="D310" t="str">
            <v>東海鉄事</v>
          </cell>
          <cell r="E310">
            <v>309</v>
          </cell>
        </row>
        <row r="311">
          <cell r="A311" t="str">
            <v>江島</v>
          </cell>
          <cell r="B311" t="str">
            <v>飯田</v>
          </cell>
          <cell r="C311" t="str">
            <v>愛知</v>
          </cell>
          <cell r="D311" t="str">
            <v>東海鉄事</v>
          </cell>
          <cell r="E311">
            <v>310</v>
          </cell>
        </row>
        <row r="312">
          <cell r="A312" t="str">
            <v>東上</v>
          </cell>
          <cell r="B312" t="str">
            <v>飯田</v>
          </cell>
          <cell r="C312" t="str">
            <v>愛知</v>
          </cell>
          <cell r="D312" t="str">
            <v>東海鉄事</v>
          </cell>
          <cell r="E312">
            <v>311</v>
          </cell>
        </row>
        <row r="313">
          <cell r="A313" t="str">
            <v>野田城</v>
          </cell>
          <cell r="B313" t="str">
            <v>飯田</v>
          </cell>
          <cell r="C313" t="str">
            <v>愛知</v>
          </cell>
          <cell r="D313" t="str">
            <v>東海鉄事</v>
          </cell>
          <cell r="E313">
            <v>312</v>
          </cell>
        </row>
        <row r="314">
          <cell r="A314" t="str">
            <v>新城</v>
          </cell>
          <cell r="B314" t="str">
            <v>飯田</v>
          </cell>
          <cell r="C314" t="str">
            <v>愛知</v>
          </cell>
          <cell r="D314" t="str">
            <v>東海鉄事</v>
          </cell>
          <cell r="E314">
            <v>313</v>
          </cell>
        </row>
        <row r="315">
          <cell r="A315" t="str">
            <v>東新町</v>
          </cell>
          <cell r="B315" t="str">
            <v>飯田</v>
          </cell>
          <cell r="C315" t="str">
            <v>愛知</v>
          </cell>
          <cell r="D315" t="str">
            <v>東海鉄事</v>
          </cell>
          <cell r="E315">
            <v>314</v>
          </cell>
        </row>
        <row r="316">
          <cell r="A316" t="str">
            <v>茶臼山</v>
          </cell>
          <cell r="B316" t="str">
            <v>飯田</v>
          </cell>
          <cell r="C316" t="str">
            <v>愛知</v>
          </cell>
          <cell r="D316" t="str">
            <v>東海鉄事</v>
          </cell>
          <cell r="E316">
            <v>315</v>
          </cell>
        </row>
        <row r="317">
          <cell r="A317" t="str">
            <v>三河東郷</v>
          </cell>
          <cell r="B317" t="str">
            <v>飯田</v>
          </cell>
          <cell r="C317" t="str">
            <v>愛知</v>
          </cell>
          <cell r="D317" t="str">
            <v>東海鉄事</v>
          </cell>
          <cell r="E317">
            <v>316</v>
          </cell>
        </row>
        <row r="318">
          <cell r="A318" t="str">
            <v>大海</v>
          </cell>
          <cell r="B318" t="str">
            <v>飯田</v>
          </cell>
          <cell r="C318" t="str">
            <v>愛知</v>
          </cell>
          <cell r="D318" t="str">
            <v>東海鉄事</v>
          </cell>
          <cell r="E318">
            <v>317</v>
          </cell>
        </row>
        <row r="319">
          <cell r="A319" t="str">
            <v>鳥居</v>
          </cell>
          <cell r="B319" t="str">
            <v>飯田</v>
          </cell>
          <cell r="C319" t="str">
            <v>愛知</v>
          </cell>
          <cell r="D319" t="str">
            <v>東海鉄事</v>
          </cell>
          <cell r="E319">
            <v>318</v>
          </cell>
        </row>
        <row r="320">
          <cell r="A320" t="str">
            <v>長篠城</v>
          </cell>
          <cell r="B320" t="str">
            <v>飯田</v>
          </cell>
          <cell r="C320" t="str">
            <v>愛知</v>
          </cell>
          <cell r="D320" t="str">
            <v>東海鉄事</v>
          </cell>
          <cell r="E320">
            <v>319</v>
          </cell>
        </row>
        <row r="321">
          <cell r="A321" t="str">
            <v>本長篠</v>
          </cell>
          <cell r="B321" t="str">
            <v>飯田</v>
          </cell>
          <cell r="C321" t="str">
            <v>愛知</v>
          </cell>
          <cell r="D321" t="str">
            <v>東海鉄事</v>
          </cell>
          <cell r="E321">
            <v>320</v>
          </cell>
        </row>
        <row r="322">
          <cell r="A322" t="str">
            <v>三河大野</v>
          </cell>
          <cell r="B322" t="str">
            <v>飯田</v>
          </cell>
          <cell r="C322" t="str">
            <v>愛知</v>
          </cell>
          <cell r="D322" t="str">
            <v>東海鉄事</v>
          </cell>
          <cell r="E322">
            <v>321</v>
          </cell>
        </row>
        <row r="323">
          <cell r="A323" t="str">
            <v>湯谷温泉</v>
          </cell>
          <cell r="B323" t="str">
            <v>飯田</v>
          </cell>
          <cell r="C323" t="str">
            <v>愛知</v>
          </cell>
          <cell r="D323" t="str">
            <v>東海鉄事</v>
          </cell>
          <cell r="E323">
            <v>322</v>
          </cell>
        </row>
        <row r="324">
          <cell r="A324" t="str">
            <v>三河槙原</v>
          </cell>
          <cell r="B324" t="str">
            <v>飯田</v>
          </cell>
          <cell r="C324" t="str">
            <v>愛知</v>
          </cell>
          <cell r="D324" t="str">
            <v>東海鉄事</v>
          </cell>
          <cell r="E324">
            <v>323</v>
          </cell>
        </row>
        <row r="325">
          <cell r="A325" t="str">
            <v>柿平</v>
          </cell>
          <cell r="B325" t="str">
            <v>飯田</v>
          </cell>
          <cell r="C325" t="str">
            <v>愛知</v>
          </cell>
          <cell r="D325" t="str">
            <v>東海鉄事</v>
          </cell>
          <cell r="E325">
            <v>324</v>
          </cell>
        </row>
        <row r="326">
          <cell r="A326" t="str">
            <v>三河川合</v>
          </cell>
          <cell r="B326" t="str">
            <v>飯田</v>
          </cell>
          <cell r="C326" t="str">
            <v>愛知</v>
          </cell>
          <cell r="D326" t="str">
            <v>東海鉄事</v>
          </cell>
          <cell r="E326">
            <v>325</v>
          </cell>
        </row>
        <row r="327">
          <cell r="A327" t="str">
            <v>池場</v>
          </cell>
          <cell r="B327" t="str">
            <v>飯田</v>
          </cell>
          <cell r="C327" t="str">
            <v>愛知</v>
          </cell>
          <cell r="D327" t="str">
            <v>東海鉄事</v>
          </cell>
          <cell r="E327">
            <v>326</v>
          </cell>
        </row>
        <row r="328">
          <cell r="A328" t="str">
            <v>東栄</v>
          </cell>
          <cell r="B328" t="str">
            <v>飯田</v>
          </cell>
          <cell r="C328" t="str">
            <v>愛知</v>
          </cell>
          <cell r="D328" t="str">
            <v>東海鉄事</v>
          </cell>
          <cell r="E328">
            <v>327</v>
          </cell>
        </row>
        <row r="329">
          <cell r="A329" t="str">
            <v>出馬</v>
          </cell>
          <cell r="B329" t="str">
            <v>飯田</v>
          </cell>
          <cell r="C329" t="str">
            <v>静岡</v>
          </cell>
          <cell r="D329" t="str">
            <v>東海鉄事</v>
          </cell>
          <cell r="E329">
            <v>328</v>
          </cell>
        </row>
        <row r="330">
          <cell r="A330" t="str">
            <v>上市場</v>
          </cell>
          <cell r="B330" t="str">
            <v>飯田</v>
          </cell>
          <cell r="C330" t="str">
            <v>静岡</v>
          </cell>
          <cell r="D330" t="str">
            <v>東海鉄事</v>
          </cell>
          <cell r="E330">
            <v>329</v>
          </cell>
        </row>
        <row r="331">
          <cell r="A331" t="str">
            <v>滝川</v>
          </cell>
          <cell r="B331" t="str">
            <v>飯田</v>
          </cell>
          <cell r="C331" t="str">
            <v>静岡</v>
          </cell>
          <cell r="D331" t="str">
            <v>東海鉄事</v>
          </cell>
          <cell r="E331">
            <v>330</v>
          </cell>
        </row>
        <row r="332">
          <cell r="A332" t="str">
            <v>早瀬</v>
          </cell>
          <cell r="B332" t="str">
            <v>飯田</v>
          </cell>
          <cell r="C332" t="str">
            <v>静岡</v>
          </cell>
          <cell r="D332" t="str">
            <v>東海鉄事</v>
          </cell>
          <cell r="E332">
            <v>331</v>
          </cell>
        </row>
        <row r="333">
          <cell r="A333" t="str">
            <v>下川合</v>
          </cell>
          <cell r="B333" t="str">
            <v>飯田</v>
          </cell>
          <cell r="C333" t="str">
            <v>静岡</v>
          </cell>
          <cell r="D333" t="str">
            <v>東海鉄事</v>
          </cell>
          <cell r="E333">
            <v>332</v>
          </cell>
        </row>
        <row r="334">
          <cell r="A334" t="str">
            <v>中部天竜</v>
          </cell>
          <cell r="B334" t="str">
            <v>飯田</v>
          </cell>
          <cell r="C334" t="str">
            <v>静岡</v>
          </cell>
          <cell r="D334" t="str">
            <v>東海鉄事</v>
          </cell>
          <cell r="E334">
            <v>333</v>
          </cell>
        </row>
        <row r="335">
          <cell r="A335" t="str">
            <v>佐久間</v>
          </cell>
          <cell r="B335" t="str">
            <v>飯田</v>
          </cell>
          <cell r="C335" t="str">
            <v>静岡</v>
          </cell>
          <cell r="D335" t="str">
            <v>東海鉄事</v>
          </cell>
          <cell r="E335">
            <v>334</v>
          </cell>
        </row>
        <row r="336">
          <cell r="A336" t="str">
            <v>柏戸</v>
          </cell>
          <cell r="B336" t="str">
            <v>飯田</v>
          </cell>
          <cell r="C336" t="str">
            <v>静岡</v>
          </cell>
          <cell r="D336" t="str">
            <v>東海鉄事</v>
          </cell>
          <cell r="E336">
            <v>335</v>
          </cell>
        </row>
        <row r="337">
          <cell r="A337" t="str">
            <v>城西</v>
          </cell>
          <cell r="B337" t="str">
            <v>飯田</v>
          </cell>
          <cell r="C337" t="str">
            <v>静岡</v>
          </cell>
          <cell r="D337" t="str">
            <v>東海鉄事</v>
          </cell>
          <cell r="E337">
            <v>336</v>
          </cell>
        </row>
        <row r="338">
          <cell r="A338" t="str">
            <v>向市場</v>
          </cell>
          <cell r="B338" t="str">
            <v>飯田</v>
          </cell>
          <cell r="C338" t="str">
            <v>静岡</v>
          </cell>
          <cell r="D338" t="str">
            <v>東海鉄事</v>
          </cell>
          <cell r="E338">
            <v>337</v>
          </cell>
        </row>
        <row r="339">
          <cell r="A339" t="str">
            <v>水窪</v>
          </cell>
          <cell r="B339" t="str">
            <v>飯田</v>
          </cell>
          <cell r="C339" t="str">
            <v>静岡</v>
          </cell>
          <cell r="D339" t="str">
            <v>東海鉄事</v>
          </cell>
          <cell r="E339">
            <v>338</v>
          </cell>
        </row>
        <row r="340">
          <cell r="A340" t="str">
            <v>大嵐</v>
          </cell>
          <cell r="B340" t="str">
            <v>飯田</v>
          </cell>
          <cell r="C340" t="str">
            <v>静岡</v>
          </cell>
          <cell r="D340" t="str">
            <v>東海鉄事</v>
          </cell>
          <cell r="E340">
            <v>339</v>
          </cell>
        </row>
        <row r="341">
          <cell r="A341" t="str">
            <v>小和田</v>
          </cell>
          <cell r="B341" t="str">
            <v>飯田</v>
          </cell>
          <cell r="C341" t="str">
            <v>静岡</v>
          </cell>
          <cell r="D341" t="str">
            <v>東海鉄事</v>
          </cell>
          <cell r="E341">
            <v>340</v>
          </cell>
        </row>
        <row r="342">
          <cell r="A342" t="str">
            <v>中井侍</v>
          </cell>
          <cell r="B342" t="str">
            <v>飯田</v>
          </cell>
          <cell r="C342" t="str">
            <v>長野</v>
          </cell>
          <cell r="D342" t="str">
            <v>東海鉄事</v>
          </cell>
          <cell r="E342">
            <v>341</v>
          </cell>
        </row>
        <row r="343">
          <cell r="A343" t="str">
            <v>伊那小沢</v>
          </cell>
          <cell r="B343" t="str">
            <v>飯田</v>
          </cell>
          <cell r="C343" t="str">
            <v>長野</v>
          </cell>
          <cell r="D343" t="str">
            <v>東海鉄事</v>
          </cell>
          <cell r="E343">
            <v>342</v>
          </cell>
        </row>
        <row r="344">
          <cell r="A344" t="str">
            <v>鶯巣</v>
          </cell>
          <cell r="B344" t="str">
            <v>飯田</v>
          </cell>
          <cell r="C344" t="str">
            <v>長野</v>
          </cell>
          <cell r="D344" t="str">
            <v>東海鉄事</v>
          </cell>
          <cell r="E344">
            <v>343</v>
          </cell>
        </row>
        <row r="345">
          <cell r="A345" t="str">
            <v>平岡</v>
          </cell>
          <cell r="B345" t="str">
            <v>飯田</v>
          </cell>
          <cell r="C345" t="str">
            <v>長野</v>
          </cell>
          <cell r="D345" t="str">
            <v>東海鉄事</v>
          </cell>
          <cell r="E345">
            <v>344</v>
          </cell>
        </row>
        <row r="346">
          <cell r="A346" t="str">
            <v>為栗</v>
          </cell>
          <cell r="B346" t="str">
            <v>飯田</v>
          </cell>
          <cell r="C346" t="str">
            <v>長野</v>
          </cell>
          <cell r="D346" t="str">
            <v>東海鉄事</v>
          </cell>
          <cell r="E346">
            <v>345</v>
          </cell>
        </row>
        <row r="347">
          <cell r="A347" t="str">
            <v>温田</v>
          </cell>
          <cell r="B347" t="str">
            <v>飯田</v>
          </cell>
          <cell r="C347" t="str">
            <v>長野</v>
          </cell>
          <cell r="D347" t="str">
            <v>東海鉄事</v>
          </cell>
          <cell r="E347">
            <v>346</v>
          </cell>
        </row>
        <row r="348">
          <cell r="A348" t="str">
            <v>田本</v>
          </cell>
          <cell r="B348" t="str">
            <v>飯田</v>
          </cell>
          <cell r="C348" t="str">
            <v>長野</v>
          </cell>
          <cell r="D348" t="str">
            <v>東海鉄事</v>
          </cell>
          <cell r="E348">
            <v>347</v>
          </cell>
        </row>
        <row r="349">
          <cell r="A349" t="str">
            <v>門島</v>
          </cell>
          <cell r="B349" t="str">
            <v>飯田</v>
          </cell>
          <cell r="C349" t="str">
            <v>長野</v>
          </cell>
          <cell r="D349" t="str">
            <v>東海鉄事</v>
          </cell>
          <cell r="E349">
            <v>348</v>
          </cell>
        </row>
        <row r="350">
          <cell r="A350" t="str">
            <v>唐笠</v>
          </cell>
          <cell r="B350" t="str">
            <v>飯田</v>
          </cell>
          <cell r="C350" t="str">
            <v>長野</v>
          </cell>
          <cell r="D350" t="str">
            <v>東海鉄事</v>
          </cell>
          <cell r="E350">
            <v>349</v>
          </cell>
        </row>
        <row r="351">
          <cell r="A351" t="str">
            <v>金野</v>
          </cell>
          <cell r="B351" t="str">
            <v>飯田</v>
          </cell>
          <cell r="C351" t="str">
            <v>長野</v>
          </cell>
          <cell r="D351" t="str">
            <v>東海鉄事</v>
          </cell>
          <cell r="E351">
            <v>350</v>
          </cell>
        </row>
        <row r="352">
          <cell r="A352" t="str">
            <v>千代</v>
          </cell>
          <cell r="B352" t="str">
            <v>飯田</v>
          </cell>
          <cell r="C352" t="str">
            <v>長野</v>
          </cell>
          <cell r="D352" t="str">
            <v>東海鉄事</v>
          </cell>
          <cell r="E352">
            <v>351</v>
          </cell>
        </row>
        <row r="353">
          <cell r="A353" t="str">
            <v>天竜峡</v>
          </cell>
          <cell r="B353" t="str">
            <v>飯田</v>
          </cell>
          <cell r="C353" t="str">
            <v>長野</v>
          </cell>
          <cell r="D353" t="str">
            <v>東海鉄事</v>
          </cell>
          <cell r="E353">
            <v>352</v>
          </cell>
        </row>
        <row r="354">
          <cell r="A354" t="str">
            <v>川路</v>
          </cell>
          <cell r="B354" t="str">
            <v>飯田</v>
          </cell>
          <cell r="C354" t="str">
            <v>長野</v>
          </cell>
          <cell r="D354" t="str">
            <v>東海鉄事</v>
          </cell>
          <cell r="E354">
            <v>353</v>
          </cell>
        </row>
        <row r="355">
          <cell r="A355" t="str">
            <v>時又</v>
          </cell>
          <cell r="B355" t="str">
            <v>飯田</v>
          </cell>
          <cell r="C355" t="str">
            <v>長野</v>
          </cell>
          <cell r="D355" t="str">
            <v>東海鉄事</v>
          </cell>
          <cell r="E355">
            <v>354</v>
          </cell>
        </row>
        <row r="356">
          <cell r="A356" t="str">
            <v>駄科</v>
          </cell>
          <cell r="B356" t="str">
            <v>飯田</v>
          </cell>
          <cell r="C356" t="str">
            <v>長野</v>
          </cell>
          <cell r="D356" t="str">
            <v>東海鉄事</v>
          </cell>
          <cell r="E356">
            <v>355</v>
          </cell>
        </row>
        <row r="357">
          <cell r="A357" t="str">
            <v>毛賀</v>
          </cell>
          <cell r="B357" t="str">
            <v>飯田</v>
          </cell>
          <cell r="C357" t="str">
            <v>長野</v>
          </cell>
          <cell r="D357" t="str">
            <v>東海鉄事</v>
          </cell>
          <cell r="E357">
            <v>356</v>
          </cell>
        </row>
        <row r="358">
          <cell r="A358" t="str">
            <v>伊那八幡</v>
          </cell>
          <cell r="B358" t="str">
            <v>飯田</v>
          </cell>
          <cell r="C358" t="str">
            <v>長野</v>
          </cell>
          <cell r="D358" t="str">
            <v>東海鉄事</v>
          </cell>
          <cell r="E358">
            <v>357</v>
          </cell>
        </row>
        <row r="359">
          <cell r="A359" t="str">
            <v>下山村</v>
          </cell>
          <cell r="B359" t="str">
            <v>飯田</v>
          </cell>
          <cell r="C359" t="str">
            <v>長野</v>
          </cell>
          <cell r="D359" t="str">
            <v>東海鉄事</v>
          </cell>
          <cell r="E359">
            <v>358</v>
          </cell>
        </row>
        <row r="360">
          <cell r="A360" t="str">
            <v>鼎</v>
          </cell>
          <cell r="B360" t="str">
            <v>飯田</v>
          </cell>
          <cell r="C360" t="str">
            <v>長野</v>
          </cell>
          <cell r="D360" t="str">
            <v>東海鉄事</v>
          </cell>
          <cell r="E360">
            <v>359</v>
          </cell>
        </row>
        <row r="361">
          <cell r="A361" t="str">
            <v>切石</v>
          </cell>
          <cell r="B361" t="str">
            <v>飯田</v>
          </cell>
          <cell r="C361" t="str">
            <v>長野</v>
          </cell>
          <cell r="D361" t="str">
            <v>東海鉄事</v>
          </cell>
          <cell r="E361">
            <v>360</v>
          </cell>
        </row>
        <row r="362">
          <cell r="A362" t="str">
            <v>飯田</v>
          </cell>
          <cell r="B362" t="str">
            <v>飯田</v>
          </cell>
          <cell r="C362" t="str">
            <v>長野</v>
          </cell>
          <cell r="D362" t="str">
            <v>東海鉄事</v>
          </cell>
          <cell r="E362">
            <v>361</v>
          </cell>
        </row>
        <row r="363">
          <cell r="A363" t="str">
            <v>桜町</v>
          </cell>
          <cell r="B363" t="str">
            <v>飯田</v>
          </cell>
          <cell r="C363" t="str">
            <v>長野</v>
          </cell>
          <cell r="D363" t="str">
            <v>東海鉄事</v>
          </cell>
          <cell r="E363">
            <v>362</v>
          </cell>
        </row>
        <row r="364">
          <cell r="A364" t="str">
            <v>伊那上郷</v>
          </cell>
          <cell r="B364" t="str">
            <v>飯田</v>
          </cell>
          <cell r="C364" t="str">
            <v>長野</v>
          </cell>
          <cell r="D364" t="str">
            <v>東海鉄事</v>
          </cell>
          <cell r="E364">
            <v>363</v>
          </cell>
        </row>
        <row r="365">
          <cell r="A365" t="str">
            <v>元善光寺</v>
          </cell>
          <cell r="B365" t="str">
            <v>飯田</v>
          </cell>
          <cell r="C365" t="str">
            <v>長野</v>
          </cell>
          <cell r="D365" t="str">
            <v>東海鉄事</v>
          </cell>
          <cell r="E365">
            <v>364</v>
          </cell>
        </row>
        <row r="366">
          <cell r="A366" t="str">
            <v>下市田</v>
          </cell>
          <cell r="B366" t="str">
            <v>飯田</v>
          </cell>
          <cell r="C366" t="str">
            <v>長野</v>
          </cell>
          <cell r="D366" t="str">
            <v>東海鉄事</v>
          </cell>
          <cell r="E366">
            <v>365</v>
          </cell>
        </row>
        <row r="367">
          <cell r="A367" t="str">
            <v>市田</v>
          </cell>
          <cell r="B367" t="str">
            <v>飯田</v>
          </cell>
          <cell r="C367" t="str">
            <v>長野</v>
          </cell>
          <cell r="D367" t="str">
            <v>東海鉄事</v>
          </cell>
          <cell r="E367">
            <v>366</v>
          </cell>
        </row>
        <row r="368">
          <cell r="A368" t="str">
            <v>下平</v>
          </cell>
          <cell r="B368" t="str">
            <v>飯田</v>
          </cell>
          <cell r="C368" t="str">
            <v>長野</v>
          </cell>
          <cell r="D368" t="str">
            <v>東海鉄事</v>
          </cell>
          <cell r="E368">
            <v>367</v>
          </cell>
        </row>
        <row r="369">
          <cell r="A369" t="str">
            <v>山吹</v>
          </cell>
          <cell r="B369" t="str">
            <v>飯田</v>
          </cell>
          <cell r="C369" t="str">
            <v>長野</v>
          </cell>
          <cell r="D369" t="str">
            <v>東海鉄事</v>
          </cell>
          <cell r="E369">
            <v>368</v>
          </cell>
        </row>
        <row r="370">
          <cell r="A370" t="str">
            <v>伊那大島</v>
          </cell>
          <cell r="B370" t="str">
            <v>飯田</v>
          </cell>
          <cell r="C370" t="str">
            <v>長野</v>
          </cell>
          <cell r="D370" t="str">
            <v>東海鉄事</v>
          </cell>
          <cell r="E370">
            <v>369</v>
          </cell>
        </row>
        <row r="371">
          <cell r="A371" t="str">
            <v>上片桐</v>
          </cell>
          <cell r="B371" t="str">
            <v>飯田</v>
          </cell>
          <cell r="C371" t="str">
            <v>長野</v>
          </cell>
          <cell r="D371" t="str">
            <v>東海鉄事</v>
          </cell>
          <cell r="E371">
            <v>370</v>
          </cell>
        </row>
        <row r="372">
          <cell r="A372" t="str">
            <v>伊那田島</v>
          </cell>
          <cell r="B372" t="str">
            <v>飯田</v>
          </cell>
          <cell r="C372" t="str">
            <v>長野</v>
          </cell>
          <cell r="D372" t="str">
            <v>東海鉄事</v>
          </cell>
          <cell r="E372">
            <v>371</v>
          </cell>
        </row>
        <row r="373">
          <cell r="A373" t="str">
            <v>高遠原</v>
          </cell>
          <cell r="B373" t="str">
            <v>飯田</v>
          </cell>
          <cell r="C373" t="str">
            <v>長野</v>
          </cell>
          <cell r="D373" t="str">
            <v>東海鉄事</v>
          </cell>
          <cell r="E373">
            <v>372</v>
          </cell>
        </row>
        <row r="374">
          <cell r="A374" t="str">
            <v>七久保</v>
          </cell>
          <cell r="B374" t="str">
            <v>飯田</v>
          </cell>
          <cell r="C374" t="str">
            <v>長野</v>
          </cell>
          <cell r="D374" t="str">
            <v>東海鉄事</v>
          </cell>
          <cell r="E374">
            <v>373</v>
          </cell>
        </row>
        <row r="375">
          <cell r="A375" t="str">
            <v>伊那本郷</v>
          </cell>
          <cell r="B375" t="str">
            <v>飯田</v>
          </cell>
          <cell r="C375" t="str">
            <v>長野</v>
          </cell>
          <cell r="D375" t="str">
            <v>東海鉄事</v>
          </cell>
          <cell r="E375">
            <v>374</v>
          </cell>
        </row>
        <row r="376">
          <cell r="A376" t="str">
            <v>飯島</v>
          </cell>
          <cell r="B376" t="str">
            <v>飯田</v>
          </cell>
          <cell r="C376" t="str">
            <v>長野</v>
          </cell>
          <cell r="D376" t="str">
            <v>東海鉄事</v>
          </cell>
          <cell r="E376">
            <v>375</v>
          </cell>
        </row>
        <row r="377">
          <cell r="A377" t="str">
            <v>田切</v>
          </cell>
          <cell r="B377" t="str">
            <v>飯田</v>
          </cell>
          <cell r="C377" t="str">
            <v>長野</v>
          </cell>
          <cell r="D377" t="str">
            <v>東海鉄事</v>
          </cell>
          <cell r="E377">
            <v>376</v>
          </cell>
        </row>
        <row r="378">
          <cell r="A378" t="str">
            <v>伊那福岡</v>
          </cell>
          <cell r="B378" t="str">
            <v>飯田</v>
          </cell>
          <cell r="C378" t="str">
            <v>長野</v>
          </cell>
          <cell r="D378" t="str">
            <v>東海鉄事</v>
          </cell>
          <cell r="E378">
            <v>377</v>
          </cell>
        </row>
        <row r="379">
          <cell r="A379" t="str">
            <v>小町屋</v>
          </cell>
          <cell r="B379" t="str">
            <v>飯田</v>
          </cell>
          <cell r="C379" t="str">
            <v>長野</v>
          </cell>
          <cell r="D379" t="str">
            <v>東海鉄事</v>
          </cell>
          <cell r="E379">
            <v>378</v>
          </cell>
        </row>
        <row r="380">
          <cell r="A380" t="str">
            <v>駒ヶ根</v>
          </cell>
          <cell r="B380" t="str">
            <v>飯田</v>
          </cell>
          <cell r="C380" t="str">
            <v>長野</v>
          </cell>
          <cell r="D380" t="str">
            <v>東海鉄事</v>
          </cell>
          <cell r="E380">
            <v>379</v>
          </cell>
        </row>
        <row r="381">
          <cell r="A381" t="str">
            <v>大田切</v>
          </cell>
          <cell r="B381" t="str">
            <v>飯田</v>
          </cell>
          <cell r="C381" t="str">
            <v>長野</v>
          </cell>
          <cell r="D381" t="str">
            <v>東海鉄事</v>
          </cell>
          <cell r="E381">
            <v>380</v>
          </cell>
        </row>
        <row r="382">
          <cell r="A382" t="str">
            <v>宮田</v>
          </cell>
          <cell r="B382" t="str">
            <v>飯田</v>
          </cell>
          <cell r="C382" t="str">
            <v>長野</v>
          </cell>
          <cell r="D382" t="str">
            <v>東海鉄事</v>
          </cell>
          <cell r="E382">
            <v>381</v>
          </cell>
        </row>
        <row r="383">
          <cell r="A383" t="str">
            <v>赤木</v>
          </cell>
          <cell r="B383" t="str">
            <v>飯田</v>
          </cell>
          <cell r="C383" t="str">
            <v>長野</v>
          </cell>
          <cell r="D383" t="str">
            <v>東海鉄事</v>
          </cell>
          <cell r="E383">
            <v>382</v>
          </cell>
        </row>
        <row r="384">
          <cell r="A384" t="str">
            <v>沢渡</v>
          </cell>
          <cell r="B384" t="str">
            <v>飯田</v>
          </cell>
          <cell r="C384" t="str">
            <v>長野</v>
          </cell>
          <cell r="D384" t="str">
            <v>東海鉄事</v>
          </cell>
          <cell r="E384">
            <v>383</v>
          </cell>
        </row>
        <row r="385">
          <cell r="A385" t="str">
            <v>下島</v>
          </cell>
          <cell r="B385" t="str">
            <v>飯田</v>
          </cell>
          <cell r="C385" t="str">
            <v>長野</v>
          </cell>
          <cell r="D385" t="str">
            <v>東海鉄事</v>
          </cell>
          <cell r="E385">
            <v>384</v>
          </cell>
        </row>
        <row r="386">
          <cell r="A386" t="str">
            <v>伊那市</v>
          </cell>
          <cell r="B386" t="str">
            <v>飯田</v>
          </cell>
          <cell r="C386" t="str">
            <v>長野</v>
          </cell>
          <cell r="D386" t="str">
            <v>東海鉄事</v>
          </cell>
          <cell r="E386">
            <v>385</v>
          </cell>
        </row>
        <row r="387">
          <cell r="A387" t="str">
            <v>伊那北</v>
          </cell>
          <cell r="B387" t="str">
            <v>飯田</v>
          </cell>
          <cell r="C387" t="str">
            <v>長野</v>
          </cell>
          <cell r="D387" t="str">
            <v>東海鉄事</v>
          </cell>
          <cell r="E387">
            <v>386</v>
          </cell>
        </row>
        <row r="388">
          <cell r="A388" t="str">
            <v>田畑</v>
          </cell>
          <cell r="B388" t="str">
            <v>飯田</v>
          </cell>
          <cell r="C388" t="str">
            <v>長野</v>
          </cell>
          <cell r="D388" t="str">
            <v>東海鉄事</v>
          </cell>
          <cell r="E388">
            <v>387</v>
          </cell>
        </row>
        <row r="389">
          <cell r="A389" t="str">
            <v>北殿</v>
          </cell>
          <cell r="B389" t="str">
            <v>飯田</v>
          </cell>
          <cell r="C389" t="str">
            <v>長野</v>
          </cell>
          <cell r="D389" t="str">
            <v>東海鉄事</v>
          </cell>
          <cell r="E389">
            <v>388</v>
          </cell>
        </row>
        <row r="390">
          <cell r="A390" t="str">
            <v>木下</v>
          </cell>
          <cell r="B390" t="str">
            <v>飯田</v>
          </cell>
          <cell r="C390" t="str">
            <v>長野</v>
          </cell>
          <cell r="D390" t="str">
            <v>東海鉄事</v>
          </cell>
          <cell r="E390">
            <v>389</v>
          </cell>
        </row>
        <row r="391">
          <cell r="A391" t="str">
            <v>伊那松島</v>
          </cell>
          <cell r="B391" t="str">
            <v>飯田</v>
          </cell>
          <cell r="C391" t="str">
            <v>長野</v>
          </cell>
          <cell r="D391" t="str">
            <v>東海鉄事</v>
          </cell>
          <cell r="E391">
            <v>390</v>
          </cell>
        </row>
        <row r="392">
          <cell r="A392" t="str">
            <v>沢</v>
          </cell>
          <cell r="B392" t="str">
            <v>飯田</v>
          </cell>
          <cell r="C392" t="str">
            <v>長野</v>
          </cell>
          <cell r="D392" t="str">
            <v>東海鉄事</v>
          </cell>
          <cell r="E392">
            <v>391</v>
          </cell>
        </row>
        <row r="393">
          <cell r="A393" t="str">
            <v>羽場</v>
          </cell>
          <cell r="B393" t="str">
            <v>飯田</v>
          </cell>
          <cell r="C393" t="str">
            <v>長野</v>
          </cell>
          <cell r="D393" t="str">
            <v>東海鉄事</v>
          </cell>
          <cell r="E393">
            <v>392</v>
          </cell>
        </row>
        <row r="394">
          <cell r="A394" t="str">
            <v>伊那新町</v>
          </cell>
          <cell r="B394" t="str">
            <v>飯田</v>
          </cell>
          <cell r="C394" t="str">
            <v>長野</v>
          </cell>
          <cell r="D394" t="str">
            <v>東海鉄事</v>
          </cell>
          <cell r="E394">
            <v>393</v>
          </cell>
        </row>
        <row r="395">
          <cell r="A395" t="str">
            <v>宮木</v>
          </cell>
          <cell r="B395" t="str">
            <v>飯田</v>
          </cell>
          <cell r="C395" t="str">
            <v>長野</v>
          </cell>
          <cell r="D395" t="str">
            <v>東海鉄事</v>
          </cell>
          <cell r="E395">
            <v>394</v>
          </cell>
        </row>
        <row r="396">
          <cell r="A396" t="str">
            <v>伊東</v>
          </cell>
          <cell r="B396" t="str">
            <v>伊東</v>
          </cell>
          <cell r="C396" t="str">
            <v>静岡</v>
          </cell>
          <cell r="D396" t="str">
            <v>静岡支社</v>
          </cell>
          <cell r="E396">
            <v>395</v>
          </cell>
        </row>
        <row r="397">
          <cell r="A397" t="str">
            <v>一日市場</v>
          </cell>
          <cell r="B397" t="str">
            <v>大糸</v>
          </cell>
          <cell r="C397" t="str">
            <v>長野</v>
          </cell>
          <cell r="E397">
            <v>396</v>
          </cell>
        </row>
        <row r="398">
          <cell r="A398" t="str">
            <v>関</v>
          </cell>
          <cell r="B398" t="str">
            <v>関西</v>
          </cell>
          <cell r="C398" t="str">
            <v>三重</v>
          </cell>
          <cell r="E398">
            <v>397</v>
          </cell>
        </row>
        <row r="399">
          <cell r="A399" t="str">
            <v>加太</v>
          </cell>
          <cell r="B399" t="str">
            <v>関西</v>
          </cell>
          <cell r="C399" t="str">
            <v>三重</v>
          </cell>
          <cell r="E399">
            <v>398</v>
          </cell>
        </row>
        <row r="400">
          <cell r="A400" t="str">
            <v>米原</v>
          </cell>
          <cell r="B400" t="str">
            <v>東海道</v>
          </cell>
          <cell r="C400" t="str">
            <v>滋賀</v>
          </cell>
          <cell r="E400">
            <v>399</v>
          </cell>
        </row>
        <row r="401">
          <cell r="A401" t="str">
            <v>熱海</v>
          </cell>
          <cell r="B401" t="str">
            <v>東海道</v>
          </cell>
          <cell r="C401" t="str">
            <v>静岡</v>
          </cell>
          <cell r="E401">
            <v>400</v>
          </cell>
        </row>
        <row r="402">
          <cell r="A402" t="str">
            <v>新富士</v>
          </cell>
          <cell r="B402" t="str">
            <v>新幹線</v>
          </cell>
          <cell r="C402" t="str">
            <v>静岡</v>
          </cell>
          <cell r="E402">
            <v>401</v>
          </cell>
        </row>
        <row r="403">
          <cell r="A403" t="str">
            <v>岐阜羽島</v>
          </cell>
          <cell r="B403" t="str">
            <v>新幹線</v>
          </cell>
          <cell r="C403" t="str">
            <v>岐阜</v>
          </cell>
          <cell r="E403">
            <v>402</v>
          </cell>
        </row>
      </sheetData>
      <sheetData sheetId="8"/>
      <sheetData sheetId="9">
        <row r="3">
          <cell r="D3" t="str">
            <v>男</v>
          </cell>
          <cell r="E3" t="str">
            <v>静岡</v>
          </cell>
          <cell r="H3" t="str">
            <v>5</v>
          </cell>
          <cell r="N3">
            <v>1</v>
          </cell>
          <cell r="T3">
            <v>1</v>
          </cell>
          <cell r="Z3">
            <v>1</v>
          </cell>
          <cell r="AD3">
            <v>1</v>
          </cell>
          <cell r="AI3">
            <v>1</v>
          </cell>
          <cell r="AO3">
            <v>1</v>
          </cell>
        </row>
        <row r="4">
          <cell r="D4" t="str">
            <v>女</v>
          </cell>
          <cell r="E4" t="str">
            <v>静岡</v>
          </cell>
          <cell r="H4" t="str">
            <v>6</v>
          </cell>
          <cell r="P4">
            <v>1</v>
          </cell>
          <cell r="S4">
            <v>1</v>
          </cell>
          <cell r="Y4">
            <v>1</v>
          </cell>
          <cell r="AC4">
            <v>1</v>
          </cell>
          <cell r="AJ4">
            <v>1</v>
          </cell>
          <cell r="AN4">
            <v>1</v>
          </cell>
        </row>
        <row r="5">
          <cell r="D5" t="str">
            <v>男</v>
          </cell>
          <cell r="E5" t="str">
            <v>静岡</v>
          </cell>
          <cell r="H5" t="str">
            <v>5</v>
          </cell>
          <cell r="O5">
            <v>1</v>
          </cell>
          <cell r="R5">
            <v>1</v>
          </cell>
          <cell r="W5">
            <v>1</v>
          </cell>
          <cell r="AB5">
            <v>1</v>
          </cell>
          <cell r="AI5">
            <v>1</v>
          </cell>
          <cell r="AL5">
            <v>1</v>
          </cell>
        </row>
        <row r="6">
          <cell r="D6" t="str">
            <v>女</v>
          </cell>
          <cell r="E6" t="str">
            <v>静岡</v>
          </cell>
          <cell r="H6" t="str">
            <v>7</v>
          </cell>
          <cell r="O6">
            <v>1</v>
          </cell>
          <cell r="U6">
            <v>1</v>
          </cell>
          <cell r="X6">
            <v>1</v>
          </cell>
          <cell r="AD6">
            <v>1</v>
          </cell>
          <cell r="AI6">
            <v>1</v>
          </cell>
          <cell r="AL6">
            <v>1</v>
          </cell>
        </row>
        <row r="7">
          <cell r="D7" t="str">
            <v>女</v>
          </cell>
          <cell r="E7" t="str">
            <v>静岡</v>
          </cell>
          <cell r="H7" t="str">
            <v>6</v>
          </cell>
          <cell r="P7">
            <v>1</v>
          </cell>
          <cell r="T7">
            <v>1</v>
          </cell>
          <cell r="X7">
            <v>1</v>
          </cell>
          <cell r="AE7">
            <v>1</v>
          </cell>
          <cell r="AJ7">
            <v>1</v>
          </cell>
          <cell r="AM7">
            <v>1</v>
          </cell>
        </row>
        <row r="8">
          <cell r="D8" t="str">
            <v>女</v>
          </cell>
          <cell r="E8" t="str">
            <v>静岡</v>
          </cell>
          <cell r="H8" t="str">
            <v>6</v>
          </cell>
          <cell r="L8">
            <v>1</v>
          </cell>
          <cell r="T8">
            <v>1</v>
          </cell>
          <cell r="X8">
            <v>1</v>
          </cell>
          <cell r="AD8">
            <v>1</v>
          </cell>
          <cell r="AJ8">
            <v>1</v>
          </cell>
          <cell r="AO8">
            <v>1</v>
          </cell>
        </row>
        <row r="9">
          <cell r="D9" t="str">
            <v>女</v>
          </cell>
          <cell r="E9" t="str">
            <v>静岡</v>
          </cell>
          <cell r="H9" t="str">
            <v>6</v>
          </cell>
          <cell r="P9">
            <v>1</v>
          </cell>
          <cell r="S9">
            <v>1</v>
          </cell>
          <cell r="W9">
            <v>1</v>
          </cell>
          <cell r="AB9">
            <v>1</v>
          </cell>
          <cell r="AG9">
            <v>1</v>
          </cell>
          <cell r="AL9">
            <v>1</v>
          </cell>
        </row>
        <row r="10">
          <cell r="D10" t="str">
            <v>女</v>
          </cell>
          <cell r="E10" t="str">
            <v>静岡</v>
          </cell>
          <cell r="H10" t="str">
            <v>5</v>
          </cell>
          <cell r="P10">
            <v>1</v>
          </cell>
          <cell r="T10">
            <v>1</v>
          </cell>
          <cell r="Z10">
            <v>1</v>
          </cell>
          <cell r="AE10">
            <v>1</v>
          </cell>
          <cell r="AH10">
            <v>1</v>
          </cell>
          <cell r="AO10">
            <v>1</v>
          </cell>
        </row>
        <row r="11">
          <cell r="D11" t="str">
            <v>男</v>
          </cell>
          <cell r="E11" t="str">
            <v>山梨</v>
          </cell>
          <cell r="H11" t="str">
            <v>7</v>
          </cell>
          <cell r="O11">
            <v>1</v>
          </cell>
          <cell r="U11">
            <v>1</v>
          </cell>
          <cell r="Y11">
            <v>1</v>
          </cell>
          <cell r="AC11">
            <v>1</v>
          </cell>
          <cell r="AJ11">
            <v>1</v>
          </cell>
          <cell r="AM11">
            <v>1</v>
          </cell>
        </row>
        <row r="12">
          <cell r="D12" t="str">
            <v>男</v>
          </cell>
          <cell r="E12" t="str">
            <v>山梨</v>
          </cell>
          <cell r="H12" t="str">
            <v>7</v>
          </cell>
          <cell r="L12">
            <v>1</v>
          </cell>
          <cell r="Q12">
            <v>1</v>
          </cell>
          <cell r="V12">
            <v>1</v>
          </cell>
          <cell r="AB12">
            <v>1</v>
          </cell>
          <cell r="AG12">
            <v>1</v>
          </cell>
          <cell r="AL12">
            <v>1</v>
          </cell>
        </row>
        <row r="13">
          <cell r="D13" t="str">
            <v>女</v>
          </cell>
          <cell r="E13" t="str">
            <v>山梨</v>
          </cell>
          <cell r="H13" t="str">
            <v>8</v>
          </cell>
          <cell r="L13">
            <v>1</v>
          </cell>
          <cell r="S13">
            <v>1</v>
          </cell>
          <cell r="X13">
            <v>1</v>
          </cell>
          <cell r="AC13">
            <v>1</v>
          </cell>
          <cell r="AI13">
            <v>1</v>
          </cell>
        </row>
        <row r="14">
          <cell r="D14" t="str">
            <v>男</v>
          </cell>
          <cell r="E14" t="str">
            <v>山梨</v>
          </cell>
          <cell r="H14" t="str">
            <v>6</v>
          </cell>
          <cell r="N14">
            <v>1</v>
          </cell>
          <cell r="T14">
            <v>1</v>
          </cell>
          <cell r="X14">
            <v>1</v>
          </cell>
          <cell r="AD14">
            <v>1</v>
          </cell>
          <cell r="AH14">
            <v>1</v>
          </cell>
          <cell r="AN14">
            <v>1</v>
          </cell>
        </row>
        <row r="15">
          <cell r="D15" t="str">
            <v>女</v>
          </cell>
          <cell r="E15" t="str">
            <v>山梨</v>
          </cell>
          <cell r="H15" t="str">
            <v>6</v>
          </cell>
          <cell r="L15">
            <v>1</v>
          </cell>
          <cell r="S15" t="str">
            <v>無人</v>
          </cell>
          <cell r="X15">
            <v>1</v>
          </cell>
          <cell r="AK15">
            <v>1</v>
          </cell>
        </row>
        <row r="16">
          <cell r="D16" t="str">
            <v>男</v>
          </cell>
          <cell r="E16" t="str">
            <v>静岡</v>
          </cell>
          <cell r="H16" t="str">
            <v>5</v>
          </cell>
          <cell r="M16">
            <v>1</v>
          </cell>
          <cell r="R16">
            <v>1</v>
          </cell>
          <cell r="X16">
            <v>1</v>
          </cell>
          <cell r="AB16">
            <v>1</v>
          </cell>
          <cell r="AH16">
            <v>1</v>
          </cell>
          <cell r="AM16">
            <v>1</v>
          </cell>
        </row>
        <row r="17">
          <cell r="D17" t="str">
            <v>女</v>
          </cell>
          <cell r="E17" t="str">
            <v>静岡</v>
          </cell>
          <cell r="H17" t="str">
            <v>8</v>
          </cell>
        </row>
        <row r="18">
          <cell r="D18" t="str">
            <v>女</v>
          </cell>
          <cell r="E18" t="str">
            <v>静岡</v>
          </cell>
          <cell r="H18" t="str">
            <v>7</v>
          </cell>
          <cell r="L18">
            <v>1</v>
          </cell>
          <cell r="T18">
            <v>1</v>
          </cell>
          <cell r="W18">
            <v>1</v>
          </cell>
          <cell r="AD18">
            <v>1</v>
          </cell>
          <cell r="AG18">
            <v>1</v>
          </cell>
          <cell r="AL18">
            <v>1</v>
          </cell>
        </row>
        <row r="19">
          <cell r="D19" t="str">
            <v>女</v>
          </cell>
          <cell r="E19" t="str">
            <v>静岡</v>
          </cell>
          <cell r="H19" t="str">
            <v>5</v>
          </cell>
          <cell r="P19">
            <v>1</v>
          </cell>
          <cell r="U19">
            <v>1</v>
          </cell>
          <cell r="Y19">
            <v>1</v>
          </cell>
          <cell r="AE19">
            <v>1</v>
          </cell>
          <cell r="AJ19">
            <v>1</v>
          </cell>
          <cell r="AO19">
            <v>1</v>
          </cell>
        </row>
        <row r="20">
          <cell r="D20" t="str">
            <v>男</v>
          </cell>
          <cell r="E20" t="str">
            <v>静岡</v>
          </cell>
          <cell r="H20" t="str">
            <v>5</v>
          </cell>
          <cell r="O20">
            <v>1</v>
          </cell>
          <cell r="U20">
            <v>1</v>
          </cell>
          <cell r="X20">
            <v>1</v>
          </cell>
          <cell r="AC20">
            <v>1</v>
          </cell>
          <cell r="AJ20">
            <v>1</v>
          </cell>
          <cell r="AO20">
            <v>1</v>
          </cell>
        </row>
        <row r="21">
          <cell r="D21" t="str">
            <v>男</v>
          </cell>
          <cell r="E21" t="str">
            <v>静岡</v>
          </cell>
          <cell r="H21" t="str">
            <v>7</v>
          </cell>
          <cell r="O21">
            <v>1</v>
          </cell>
          <cell r="R21">
            <v>1</v>
          </cell>
          <cell r="X21">
            <v>1</v>
          </cell>
          <cell r="AD21">
            <v>1</v>
          </cell>
          <cell r="AH21">
            <v>1</v>
          </cell>
          <cell r="AO21">
            <v>1</v>
          </cell>
        </row>
        <row r="22">
          <cell r="D22" t="str">
            <v>男</v>
          </cell>
          <cell r="E22" t="str">
            <v>静岡</v>
          </cell>
          <cell r="H22" t="str">
            <v>6</v>
          </cell>
          <cell r="P22">
            <v>1</v>
          </cell>
          <cell r="T22">
            <v>1</v>
          </cell>
          <cell r="Y22">
            <v>1</v>
          </cell>
          <cell r="AE22">
            <v>1</v>
          </cell>
          <cell r="AJ22">
            <v>1</v>
          </cell>
          <cell r="AN22">
            <v>1</v>
          </cell>
        </row>
        <row r="23">
          <cell r="D23" t="str">
            <v>男</v>
          </cell>
          <cell r="E23" t="str">
            <v>静岡</v>
          </cell>
          <cell r="H23" t="str">
            <v>6</v>
          </cell>
          <cell r="P23">
            <v>1</v>
          </cell>
          <cell r="U23">
            <v>1</v>
          </cell>
          <cell r="X23">
            <v>1</v>
          </cell>
          <cell r="AD23">
            <v>1</v>
          </cell>
          <cell r="AJ23">
            <v>1</v>
          </cell>
          <cell r="AO23">
            <v>1</v>
          </cell>
        </row>
        <row r="24">
          <cell r="D24" t="str">
            <v>男</v>
          </cell>
          <cell r="E24" t="str">
            <v>静岡</v>
          </cell>
          <cell r="H24" t="str">
            <v>7</v>
          </cell>
          <cell r="N24">
            <v>1</v>
          </cell>
          <cell r="R24">
            <v>1</v>
          </cell>
          <cell r="X24">
            <v>1</v>
          </cell>
          <cell r="AC24">
            <v>1</v>
          </cell>
          <cell r="AH24">
            <v>1</v>
          </cell>
          <cell r="AM24">
            <v>1</v>
          </cell>
        </row>
        <row r="25">
          <cell r="E25" t="str">
            <v>静岡</v>
          </cell>
          <cell r="H25" t="str">
            <v/>
          </cell>
          <cell r="O25">
            <v>1</v>
          </cell>
          <cell r="T25">
            <v>1</v>
          </cell>
          <cell r="X25">
            <v>1</v>
          </cell>
          <cell r="AC25">
            <v>1</v>
          </cell>
          <cell r="AH25">
            <v>1</v>
          </cell>
          <cell r="AO25">
            <v>1</v>
          </cell>
        </row>
        <row r="26">
          <cell r="D26" t="str">
            <v>男</v>
          </cell>
          <cell r="E26" t="str">
            <v>静岡</v>
          </cell>
          <cell r="H26" t="str">
            <v>8</v>
          </cell>
          <cell r="M26">
            <v>1</v>
          </cell>
          <cell r="Q26">
            <v>1</v>
          </cell>
          <cell r="W26">
            <v>1</v>
          </cell>
          <cell r="AA26">
            <v>1</v>
          </cell>
          <cell r="AH26">
            <v>1</v>
          </cell>
          <cell r="AK26">
            <v>1</v>
          </cell>
        </row>
        <row r="27">
          <cell r="D27" t="str">
            <v>男</v>
          </cell>
          <cell r="E27" t="str">
            <v>静岡</v>
          </cell>
          <cell r="H27" t="str">
            <v>6</v>
          </cell>
          <cell r="L27">
            <v>1</v>
          </cell>
          <cell r="Q27">
            <v>1</v>
          </cell>
          <cell r="V27">
            <v>1</v>
          </cell>
          <cell r="AA27">
            <v>1</v>
          </cell>
          <cell r="AF27">
            <v>1</v>
          </cell>
          <cell r="AK27">
            <v>1</v>
          </cell>
        </row>
        <row r="28">
          <cell r="D28" t="str">
            <v>男</v>
          </cell>
          <cell r="E28" t="str">
            <v>静岡</v>
          </cell>
          <cell r="H28" t="str">
            <v>6</v>
          </cell>
          <cell r="P28">
            <v>1</v>
          </cell>
          <cell r="T28">
            <v>1</v>
          </cell>
          <cell r="Z28">
            <v>1</v>
          </cell>
          <cell r="AE28">
            <v>1</v>
          </cell>
          <cell r="AI28">
            <v>1</v>
          </cell>
          <cell r="AO28">
            <v>1</v>
          </cell>
        </row>
        <row r="29">
          <cell r="D29" t="str">
            <v>女</v>
          </cell>
          <cell r="E29" t="str">
            <v>静岡</v>
          </cell>
          <cell r="H29" t="str">
            <v/>
          </cell>
          <cell r="P29">
            <v>1</v>
          </cell>
          <cell r="U29">
            <v>1</v>
          </cell>
          <cell r="X29">
            <v>1</v>
          </cell>
          <cell r="AC29">
            <v>1</v>
          </cell>
          <cell r="AH29">
            <v>1</v>
          </cell>
          <cell r="AN29">
            <v>1</v>
          </cell>
        </row>
        <row r="30">
          <cell r="D30" t="str">
            <v>女</v>
          </cell>
          <cell r="E30" t="str">
            <v>神奈川</v>
          </cell>
          <cell r="H30" t="str">
            <v>5</v>
          </cell>
          <cell r="P30">
            <v>1</v>
          </cell>
          <cell r="U30">
            <v>1</v>
          </cell>
          <cell r="X30">
            <v>1</v>
          </cell>
          <cell r="AC30">
            <v>1</v>
          </cell>
          <cell r="AI30">
            <v>1</v>
          </cell>
          <cell r="AN30">
            <v>1</v>
          </cell>
        </row>
        <row r="31">
          <cell r="D31" t="str">
            <v>女</v>
          </cell>
          <cell r="E31" t="str">
            <v>神奈川</v>
          </cell>
          <cell r="H31" t="str">
            <v>3</v>
          </cell>
          <cell r="O31">
            <v>1</v>
          </cell>
          <cell r="R31">
            <v>1</v>
          </cell>
          <cell r="X31">
            <v>1</v>
          </cell>
          <cell r="AD31">
            <v>1</v>
          </cell>
          <cell r="AJ31">
            <v>1</v>
          </cell>
          <cell r="AN31">
            <v>1</v>
          </cell>
        </row>
        <row r="32">
          <cell r="D32" t="str">
            <v>男</v>
          </cell>
          <cell r="E32" t="str">
            <v>神奈川</v>
          </cell>
          <cell r="H32" t="str">
            <v>5</v>
          </cell>
          <cell r="P32">
            <v>1</v>
          </cell>
          <cell r="T32">
            <v>1</v>
          </cell>
          <cell r="X32">
            <v>1</v>
          </cell>
          <cell r="AC32">
            <v>1</v>
          </cell>
          <cell r="AH32">
            <v>1</v>
          </cell>
          <cell r="AL32">
            <v>1</v>
          </cell>
        </row>
        <row r="33">
          <cell r="D33" t="str">
            <v>女</v>
          </cell>
          <cell r="E33" t="str">
            <v>神奈川</v>
          </cell>
          <cell r="H33" t="str">
            <v>6</v>
          </cell>
          <cell r="P33">
            <v>1</v>
          </cell>
          <cell r="U33">
            <v>1</v>
          </cell>
          <cell r="Y33">
            <v>1</v>
          </cell>
          <cell r="AE33">
            <v>1</v>
          </cell>
          <cell r="AJ33">
            <v>1</v>
          </cell>
          <cell r="AN33">
            <v>1</v>
          </cell>
        </row>
        <row r="34">
          <cell r="D34" t="str">
            <v>女</v>
          </cell>
          <cell r="E34" t="str">
            <v>神奈川</v>
          </cell>
          <cell r="H34" t="str">
            <v>7</v>
          </cell>
          <cell r="P34">
            <v>1</v>
          </cell>
          <cell r="U34">
            <v>1</v>
          </cell>
          <cell r="Y34">
            <v>1</v>
          </cell>
          <cell r="AE34">
            <v>1</v>
          </cell>
          <cell r="AJ34">
            <v>1</v>
          </cell>
          <cell r="AO34">
            <v>1</v>
          </cell>
        </row>
        <row r="35">
          <cell r="D35" t="str">
            <v>男</v>
          </cell>
          <cell r="E35" t="str">
            <v>神奈川</v>
          </cell>
          <cell r="H35" t="str">
            <v>7</v>
          </cell>
          <cell r="P35">
            <v>1</v>
          </cell>
          <cell r="U35">
            <v>1</v>
          </cell>
          <cell r="X35">
            <v>1</v>
          </cell>
          <cell r="AE35">
            <v>1</v>
          </cell>
          <cell r="AJ35">
            <v>1</v>
          </cell>
          <cell r="AO35">
            <v>1</v>
          </cell>
        </row>
        <row r="36">
          <cell r="D36" t="str">
            <v>男</v>
          </cell>
          <cell r="E36" t="str">
            <v>神奈川</v>
          </cell>
          <cell r="H36" t="str">
            <v>3</v>
          </cell>
          <cell r="P36">
            <v>1</v>
          </cell>
          <cell r="S36">
            <v>1</v>
          </cell>
          <cell r="Z36">
            <v>1</v>
          </cell>
          <cell r="AC36">
            <v>1</v>
          </cell>
          <cell r="AH36">
            <v>1</v>
          </cell>
          <cell r="AM36">
            <v>1</v>
          </cell>
        </row>
        <row r="37">
          <cell r="D37" t="str">
            <v>男</v>
          </cell>
          <cell r="E37" t="str">
            <v>静岡</v>
          </cell>
          <cell r="H37" t="str">
            <v>3</v>
          </cell>
          <cell r="M37">
            <v>1</v>
          </cell>
          <cell r="R37">
            <v>1</v>
          </cell>
          <cell r="Y37">
            <v>1</v>
          </cell>
          <cell r="AC37">
            <v>1</v>
          </cell>
          <cell r="AH37">
            <v>1</v>
          </cell>
          <cell r="AM37">
            <v>1</v>
          </cell>
        </row>
        <row r="38">
          <cell r="D38" t="str">
            <v>男</v>
          </cell>
          <cell r="E38" t="str">
            <v>静岡</v>
          </cell>
          <cell r="H38" t="str">
            <v>5</v>
          </cell>
          <cell r="P38">
            <v>1</v>
          </cell>
          <cell r="Q38">
            <v>1</v>
          </cell>
          <cell r="X38">
            <v>1</v>
          </cell>
          <cell r="AE38">
            <v>1</v>
          </cell>
          <cell r="AJ38">
            <v>1</v>
          </cell>
          <cell r="AO38">
            <v>1</v>
          </cell>
        </row>
        <row r="39">
          <cell r="D39" t="str">
            <v>男</v>
          </cell>
          <cell r="E39" t="str">
            <v>静岡</v>
          </cell>
          <cell r="H39" t="str">
            <v>4</v>
          </cell>
          <cell r="P39">
            <v>1</v>
          </cell>
          <cell r="U39">
            <v>1</v>
          </cell>
          <cell r="Z39">
            <v>1</v>
          </cell>
          <cell r="AE39">
            <v>1</v>
          </cell>
          <cell r="AH39">
            <v>1</v>
          </cell>
          <cell r="AO39">
            <v>1</v>
          </cell>
        </row>
        <row r="40">
          <cell r="E40" t="str">
            <v>静岡</v>
          </cell>
          <cell r="H40" t="str">
            <v/>
          </cell>
          <cell r="M40">
            <v>1</v>
          </cell>
          <cell r="S40">
            <v>1</v>
          </cell>
          <cell r="Y40">
            <v>1</v>
          </cell>
          <cell r="AA40">
            <v>1</v>
          </cell>
          <cell r="AG40">
            <v>1</v>
          </cell>
          <cell r="AK40">
            <v>1</v>
          </cell>
        </row>
        <row r="41">
          <cell r="D41" t="str">
            <v>男</v>
          </cell>
          <cell r="E41" t="str">
            <v>静岡</v>
          </cell>
          <cell r="H41" t="str">
            <v>5</v>
          </cell>
          <cell r="P41">
            <v>1</v>
          </cell>
          <cell r="S41">
            <v>1</v>
          </cell>
          <cell r="Z41">
            <v>1</v>
          </cell>
          <cell r="AE41">
            <v>1</v>
          </cell>
          <cell r="AJ41">
            <v>1</v>
          </cell>
          <cell r="AO41">
            <v>1</v>
          </cell>
        </row>
        <row r="42">
          <cell r="D42" t="str">
            <v>男</v>
          </cell>
          <cell r="E42" t="str">
            <v>静岡</v>
          </cell>
          <cell r="H42" t="str">
            <v>7</v>
          </cell>
          <cell r="O42">
            <v>1</v>
          </cell>
          <cell r="S42">
            <v>1</v>
          </cell>
          <cell r="X42">
            <v>1</v>
          </cell>
          <cell r="AB42">
            <v>1</v>
          </cell>
          <cell r="AH42">
            <v>1</v>
          </cell>
          <cell r="AO42">
            <v>1</v>
          </cell>
        </row>
        <row r="43">
          <cell r="E43" t="str">
            <v>静岡</v>
          </cell>
          <cell r="H43" t="str">
            <v/>
          </cell>
          <cell r="P43">
            <v>1</v>
          </cell>
          <cell r="S43">
            <v>1</v>
          </cell>
          <cell r="X43">
            <v>1</v>
          </cell>
          <cell r="AE43">
            <v>1</v>
          </cell>
          <cell r="AJ43">
            <v>1</v>
          </cell>
          <cell r="AO43">
            <v>1</v>
          </cell>
        </row>
        <row r="44">
          <cell r="D44" t="str">
            <v>男</v>
          </cell>
          <cell r="E44" t="str">
            <v>静岡</v>
          </cell>
          <cell r="H44" t="str">
            <v>8</v>
          </cell>
          <cell r="P44">
            <v>1</v>
          </cell>
          <cell r="U44">
            <v>1</v>
          </cell>
          <cell r="Z44">
            <v>1</v>
          </cell>
          <cell r="AD44">
            <v>1</v>
          </cell>
          <cell r="AI44">
            <v>1</v>
          </cell>
          <cell r="AO44">
            <v>1</v>
          </cell>
        </row>
        <row r="45">
          <cell r="D45" t="str">
            <v>女</v>
          </cell>
          <cell r="E45" t="str">
            <v>静岡</v>
          </cell>
          <cell r="H45" t="str">
            <v>3</v>
          </cell>
          <cell r="O45">
            <v>1</v>
          </cell>
          <cell r="R45">
            <v>1</v>
          </cell>
          <cell r="W45">
            <v>1</v>
          </cell>
          <cell r="AD45">
            <v>1</v>
          </cell>
          <cell r="AH45">
            <v>1</v>
          </cell>
          <cell r="AN45">
            <v>1</v>
          </cell>
        </row>
        <row r="46">
          <cell r="D46" t="str">
            <v>女</v>
          </cell>
          <cell r="E46" t="str">
            <v>静岡</v>
          </cell>
          <cell r="H46" t="str">
            <v>7</v>
          </cell>
        </row>
        <row r="47">
          <cell r="D47" t="str">
            <v>男</v>
          </cell>
          <cell r="E47" t="str">
            <v>静岡</v>
          </cell>
          <cell r="H47" t="str">
            <v>2</v>
          </cell>
          <cell r="L47">
            <v>1</v>
          </cell>
          <cell r="Q47">
            <v>1</v>
          </cell>
          <cell r="V47">
            <v>1</v>
          </cell>
          <cell r="AB47">
            <v>1</v>
          </cell>
          <cell r="AF47">
            <v>1</v>
          </cell>
          <cell r="AL47">
            <v>1</v>
          </cell>
        </row>
        <row r="48">
          <cell r="D48" t="str">
            <v>男</v>
          </cell>
          <cell r="E48" t="str">
            <v>静岡</v>
          </cell>
          <cell r="H48" t="str">
            <v>6</v>
          </cell>
          <cell r="N48">
            <v>1</v>
          </cell>
          <cell r="T48">
            <v>1</v>
          </cell>
          <cell r="Z48">
            <v>1</v>
          </cell>
          <cell r="AC48">
            <v>1</v>
          </cell>
          <cell r="AH48">
            <v>1</v>
          </cell>
          <cell r="AN48">
            <v>1</v>
          </cell>
        </row>
        <row r="49">
          <cell r="D49" t="str">
            <v>女</v>
          </cell>
          <cell r="E49" t="str">
            <v>静岡</v>
          </cell>
          <cell r="H49" t="str">
            <v>7</v>
          </cell>
          <cell r="P49">
            <v>1</v>
          </cell>
          <cell r="R49">
            <v>1</v>
          </cell>
          <cell r="X49">
            <v>1</v>
          </cell>
          <cell r="AE49">
            <v>1</v>
          </cell>
          <cell r="AJ49">
            <v>1</v>
          </cell>
          <cell r="AM49">
            <v>1</v>
          </cell>
        </row>
        <row r="50">
          <cell r="D50" t="str">
            <v>男</v>
          </cell>
          <cell r="E50" t="str">
            <v>静岡</v>
          </cell>
          <cell r="H50" t="str">
            <v>6</v>
          </cell>
          <cell r="M50">
            <v>1</v>
          </cell>
          <cell r="R50">
            <v>1</v>
          </cell>
          <cell r="Y50">
            <v>1</v>
          </cell>
          <cell r="AB50">
            <v>1</v>
          </cell>
          <cell r="AG50">
            <v>1</v>
          </cell>
          <cell r="AL50">
            <v>1</v>
          </cell>
        </row>
        <row r="51">
          <cell r="D51" t="str">
            <v>女</v>
          </cell>
          <cell r="E51" t="str">
            <v>静岡</v>
          </cell>
          <cell r="H51" t="str">
            <v/>
          </cell>
          <cell r="L51">
            <v>1</v>
          </cell>
          <cell r="S51">
            <v>1</v>
          </cell>
          <cell r="X51">
            <v>1</v>
          </cell>
          <cell r="AC51">
            <v>1</v>
          </cell>
          <cell r="AH51">
            <v>1</v>
          </cell>
          <cell r="AM51">
            <v>1</v>
          </cell>
        </row>
        <row r="52">
          <cell r="D52" t="str">
            <v>女</v>
          </cell>
          <cell r="E52" t="str">
            <v>静岡</v>
          </cell>
          <cell r="H52" t="str">
            <v>7</v>
          </cell>
          <cell r="O52">
            <v>1</v>
          </cell>
          <cell r="T52">
            <v>1</v>
          </cell>
          <cell r="Y52">
            <v>1</v>
          </cell>
          <cell r="AD52">
            <v>1</v>
          </cell>
          <cell r="AG52">
            <v>1</v>
          </cell>
          <cell r="AN52">
            <v>1</v>
          </cell>
        </row>
        <row r="53">
          <cell r="D53" t="str">
            <v>男</v>
          </cell>
          <cell r="E53" t="str">
            <v>静岡</v>
          </cell>
          <cell r="H53" t="str">
            <v>7</v>
          </cell>
          <cell r="P53">
            <v>1</v>
          </cell>
          <cell r="S53">
            <v>1</v>
          </cell>
          <cell r="Y53">
            <v>1</v>
          </cell>
          <cell r="AD53">
            <v>1</v>
          </cell>
          <cell r="AI53">
            <v>1</v>
          </cell>
          <cell r="AO53">
            <v>1</v>
          </cell>
        </row>
        <row r="54">
          <cell r="D54" t="str">
            <v>男</v>
          </cell>
          <cell r="E54" t="str">
            <v>静岡</v>
          </cell>
          <cell r="H54" t="str">
            <v>6</v>
          </cell>
          <cell r="P54">
            <v>1</v>
          </cell>
          <cell r="T54">
            <v>1</v>
          </cell>
          <cell r="Z54">
            <v>1</v>
          </cell>
          <cell r="AE54">
            <v>1</v>
          </cell>
          <cell r="AI54">
            <v>1</v>
          </cell>
          <cell r="AN54">
            <v>1</v>
          </cell>
        </row>
        <row r="55">
          <cell r="D55" t="str">
            <v>男</v>
          </cell>
          <cell r="E55" t="str">
            <v>静岡</v>
          </cell>
          <cell r="H55" t="str">
            <v>3</v>
          </cell>
          <cell r="P55">
            <v>1</v>
          </cell>
          <cell r="T55">
            <v>1</v>
          </cell>
          <cell r="X55">
            <v>1</v>
          </cell>
          <cell r="AC55">
            <v>1</v>
          </cell>
          <cell r="AH55">
            <v>1</v>
          </cell>
          <cell r="AN55">
            <v>1</v>
          </cell>
        </row>
        <row r="56">
          <cell r="E56" t="str">
            <v>静岡</v>
          </cell>
          <cell r="H56" t="str">
            <v/>
          </cell>
          <cell r="P56">
            <v>1</v>
          </cell>
          <cell r="Q56">
            <v>1</v>
          </cell>
          <cell r="Y56">
            <v>1</v>
          </cell>
          <cell r="AA56">
            <v>1</v>
          </cell>
          <cell r="AI56">
            <v>1</v>
          </cell>
          <cell r="AM56">
            <v>1</v>
          </cell>
        </row>
        <row r="57">
          <cell r="D57" t="str">
            <v>女</v>
          </cell>
          <cell r="E57" t="str">
            <v>静岡</v>
          </cell>
          <cell r="H57" t="str">
            <v>5</v>
          </cell>
          <cell r="N57">
            <v>1</v>
          </cell>
          <cell r="S57">
            <v>1</v>
          </cell>
          <cell r="X57">
            <v>1</v>
          </cell>
          <cell r="AC57">
            <v>1</v>
          </cell>
          <cell r="AG57">
            <v>1</v>
          </cell>
          <cell r="AL57">
            <v>1</v>
          </cell>
        </row>
        <row r="58">
          <cell r="D58" t="str">
            <v>女</v>
          </cell>
          <cell r="E58" t="str">
            <v>静岡</v>
          </cell>
          <cell r="H58" t="str">
            <v>5</v>
          </cell>
          <cell r="N58">
            <v>1</v>
          </cell>
          <cell r="T58">
            <v>1</v>
          </cell>
          <cell r="X58">
            <v>1</v>
          </cell>
          <cell r="AD58">
            <v>1</v>
          </cell>
          <cell r="AI58">
            <v>1</v>
          </cell>
          <cell r="AN58">
            <v>1</v>
          </cell>
        </row>
        <row r="59">
          <cell r="D59" t="str">
            <v>男</v>
          </cell>
          <cell r="E59" t="str">
            <v>静岡</v>
          </cell>
          <cell r="H59" t="str">
            <v>7</v>
          </cell>
          <cell r="M59">
            <v>1</v>
          </cell>
          <cell r="R59">
            <v>1</v>
          </cell>
          <cell r="X59">
            <v>1</v>
          </cell>
          <cell r="AH59">
            <v>1</v>
          </cell>
          <cell r="AM59">
            <v>1</v>
          </cell>
        </row>
        <row r="60">
          <cell r="D60" t="str">
            <v>男</v>
          </cell>
          <cell r="E60" t="str">
            <v>静岡</v>
          </cell>
          <cell r="H60" t="str">
            <v>6</v>
          </cell>
          <cell r="L60">
            <v>1</v>
          </cell>
          <cell r="S60">
            <v>1</v>
          </cell>
          <cell r="W60">
            <v>1</v>
          </cell>
          <cell r="AB60">
            <v>1</v>
          </cell>
          <cell r="AJ60">
            <v>1</v>
          </cell>
          <cell r="AN60">
            <v>1</v>
          </cell>
        </row>
        <row r="61">
          <cell r="D61" t="str">
            <v>女</v>
          </cell>
          <cell r="E61" t="str">
            <v>静岡</v>
          </cell>
          <cell r="H61" t="str">
            <v>7</v>
          </cell>
          <cell r="O61">
            <v>1</v>
          </cell>
          <cell r="T61">
            <v>1</v>
          </cell>
          <cell r="Z61">
            <v>1</v>
          </cell>
          <cell r="AD61">
            <v>1</v>
          </cell>
          <cell r="AH61">
            <v>1</v>
          </cell>
          <cell r="AN61">
            <v>1</v>
          </cell>
        </row>
        <row r="62">
          <cell r="D62" t="str">
            <v>男</v>
          </cell>
          <cell r="E62" t="str">
            <v>静岡</v>
          </cell>
          <cell r="H62" t="str">
            <v>6</v>
          </cell>
          <cell r="P62">
            <v>1</v>
          </cell>
          <cell r="U62">
            <v>1</v>
          </cell>
          <cell r="Z62">
            <v>1</v>
          </cell>
          <cell r="AE62">
            <v>1</v>
          </cell>
          <cell r="AJ62">
            <v>1</v>
          </cell>
          <cell r="AO62">
            <v>1</v>
          </cell>
        </row>
        <row r="63">
          <cell r="D63" t="str">
            <v>男</v>
          </cell>
          <cell r="E63" t="str">
            <v>静岡</v>
          </cell>
          <cell r="H63" t="str">
            <v>5</v>
          </cell>
          <cell r="O63">
            <v>1</v>
          </cell>
          <cell r="R63">
            <v>1</v>
          </cell>
          <cell r="Z63">
            <v>1</v>
          </cell>
          <cell r="AD63">
            <v>1</v>
          </cell>
          <cell r="AH63">
            <v>1</v>
          </cell>
          <cell r="AN63">
            <v>1</v>
          </cell>
        </row>
        <row r="64">
          <cell r="D64" t="str">
            <v>男</v>
          </cell>
          <cell r="E64" t="str">
            <v>静岡</v>
          </cell>
          <cell r="H64" t="str">
            <v>5</v>
          </cell>
          <cell r="P64">
            <v>1</v>
          </cell>
          <cell r="S64">
            <v>1</v>
          </cell>
          <cell r="W64">
            <v>1</v>
          </cell>
          <cell r="AB64">
            <v>1</v>
          </cell>
          <cell r="AG64">
            <v>1</v>
          </cell>
        </row>
        <row r="65">
          <cell r="E65" t="str">
            <v>静岡</v>
          </cell>
          <cell r="H65" t="str">
            <v/>
          </cell>
          <cell r="P65">
            <v>1</v>
          </cell>
          <cell r="U65">
            <v>1</v>
          </cell>
          <cell r="Z65">
            <v>1</v>
          </cell>
          <cell r="AE65">
            <v>1</v>
          </cell>
          <cell r="AI65">
            <v>1</v>
          </cell>
          <cell r="AO65">
            <v>1</v>
          </cell>
        </row>
        <row r="66">
          <cell r="D66" t="str">
            <v>男</v>
          </cell>
          <cell r="E66" t="str">
            <v>静岡</v>
          </cell>
          <cell r="H66" t="str">
            <v>6</v>
          </cell>
          <cell r="P66">
            <v>1</v>
          </cell>
          <cell r="T66">
            <v>1</v>
          </cell>
          <cell r="X66">
            <v>1</v>
          </cell>
          <cell r="AC66">
            <v>1</v>
          </cell>
          <cell r="AJ66">
            <v>1</v>
          </cell>
          <cell r="AO66">
            <v>1</v>
          </cell>
        </row>
        <row r="67">
          <cell r="D67" t="str">
            <v>男</v>
          </cell>
          <cell r="E67" t="str">
            <v>静岡</v>
          </cell>
          <cell r="H67" t="str">
            <v>5</v>
          </cell>
          <cell r="P67">
            <v>1</v>
          </cell>
          <cell r="S67">
            <v>1</v>
          </cell>
          <cell r="Y67">
            <v>1</v>
          </cell>
          <cell r="AC67">
            <v>1</v>
          </cell>
          <cell r="AH67">
            <v>1</v>
          </cell>
          <cell r="AL67">
            <v>1</v>
          </cell>
        </row>
        <row r="68">
          <cell r="D68" t="str">
            <v>男</v>
          </cell>
          <cell r="E68" t="str">
            <v>静岡</v>
          </cell>
          <cell r="H68" t="str">
            <v>4</v>
          </cell>
          <cell r="O68">
            <v>1</v>
          </cell>
          <cell r="S68">
            <v>1</v>
          </cell>
          <cell r="Y68">
            <v>1</v>
          </cell>
          <cell r="AC68">
            <v>1</v>
          </cell>
          <cell r="AH68">
            <v>1</v>
          </cell>
          <cell r="AM68">
            <v>1</v>
          </cell>
        </row>
        <row r="69">
          <cell r="D69" t="str">
            <v>男</v>
          </cell>
          <cell r="E69" t="str">
            <v>静岡</v>
          </cell>
          <cell r="H69" t="str">
            <v>5</v>
          </cell>
          <cell r="P69">
            <v>1</v>
          </cell>
          <cell r="U69">
            <v>1</v>
          </cell>
          <cell r="Z69">
            <v>1</v>
          </cell>
          <cell r="AE69">
            <v>1</v>
          </cell>
          <cell r="AJ69">
            <v>1</v>
          </cell>
          <cell r="AO69">
            <v>1</v>
          </cell>
        </row>
        <row r="70">
          <cell r="D70" t="str">
            <v>女</v>
          </cell>
          <cell r="E70" t="str">
            <v>静岡</v>
          </cell>
          <cell r="H70" t="str">
            <v>8</v>
          </cell>
        </row>
        <row r="71">
          <cell r="D71" t="str">
            <v>男</v>
          </cell>
          <cell r="E71" t="str">
            <v>静岡</v>
          </cell>
          <cell r="H71" t="str">
            <v>7</v>
          </cell>
          <cell r="O71">
            <v>1</v>
          </cell>
          <cell r="T71">
            <v>1</v>
          </cell>
          <cell r="Y71">
            <v>1</v>
          </cell>
          <cell r="AD71">
            <v>1</v>
          </cell>
          <cell r="AI71">
            <v>1</v>
          </cell>
          <cell r="AN71">
            <v>1</v>
          </cell>
        </row>
        <row r="72">
          <cell r="D72" t="str">
            <v>男</v>
          </cell>
          <cell r="E72" t="str">
            <v>静岡</v>
          </cell>
          <cell r="H72" t="str">
            <v>6</v>
          </cell>
          <cell r="N72">
            <v>1</v>
          </cell>
          <cell r="T72">
            <v>1</v>
          </cell>
          <cell r="Y72">
            <v>1</v>
          </cell>
          <cell r="AD72">
            <v>1</v>
          </cell>
          <cell r="AI72">
            <v>1</v>
          </cell>
          <cell r="AM72">
            <v>1</v>
          </cell>
        </row>
        <row r="73">
          <cell r="D73" t="str">
            <v>男</v>
          </cell>
          <cell r="E73" t="str">
            <v>静岡</v>
          </cell>
          <cell r="H73" t="str">
            <v>7</v>
          </cell>
          <cell r="O73">
            <v>1</v>
          </cell>
          <cell r="T73">
            <v>1</v>
          </cell>
          <cell r="Z73">
            <v>1</v>
          </cell>
          <cell r="AD73">
            <v>1</v>
          </cell>
          <cell r="AI73">
            <v>1</v>
          </cell>
          <cell r="AO73">
            <v>1</v>
          </cell>
        </row>
        <row r="74">
          <cell r="D74" t="str">
            <v>男</v>
          </cell>
          <cell r="E74" t="str">
            <v>静岡</v>
          </cell>
          <cell r="H74" t="str">
            <v>6</v>
          </cell>
          <cell r="L74">
            <v>1</v>
          </cell>
          <cell r="T74">
            <v>1</v>
          </cell>
          <cell r="Y74">
            <v>1</v>
          </cell>
          <cell r="AB74">
            <v>1</v>
          </cell>
          <cell r="AG74">
            <v>1</v>
          </cell>
          <cell r="AL74">
            <v>1</v>
          </cell>
        </row>
        <row r="75">
          <cell r="D75" t="str">
            <v>女</v>
          </cell>
          <cell r="E75" t="str">
            <v>静岡</v>
          </cell>
          <cell r="H75" t="str">
            <v>6</v>
          </cell>
          <cell r="N75">
            <v>1</v>
          </cell>
          <cell r="T75">
            <v>1</v>
          </cell>
          <cell r="Y75">
            <v>1</v>
          </cell>
          <cell r="AE75">
            <v>1</v>
          </cell>
          <cell r="AJ75">
            <v>1</v>
          </cell>
          <cell r="AO75">
            <v>1</v>
          </cell>
        </row>
        <row r="76">
          <cell r="D76" t="str">
            <v>女</v>
          </cell>
          <cell r="E76" t="str">
            <v>静岡</v>
          </cell>
          <cell r="H76" t="str">
            <v>7</v>
          </cell>
          <cell r="N76">
            <v>1</v>
          </cell>
          <cell r="S76">
            <v>1</v>
          </cell>
          <cell r="Y76">
            <v>1</v>
          </cell>
          <cell r="AD76">
            <v>1</v>
          </cell>
          <cell r="AI76">
            <v>1</v>
          </cell>
          <cell r="AM76">
            <v>1</v>
          </cell>
        </row>
        <row r="77">
          <cell r="D77" t="str">
            <v>男</v>
          </cell>
          <cell r="E77" t="str">
            <v>静岡</v>
          </cell>
          <cell r="H77" t="str">
            <v>6</v>
          </cell>
          <cell r="P77">
            <v>1</v>
          </cell>
          <cell r="T77">
            <v>1</v>
          </cell>
          <cell r="Z77">
            <v>1</v>
          </cell>
          <cell r="AE77">
            <v>1</v>
          </cell>
          <cell r="AI77">
            <v>1</v>
          </cell>
          <cell r="AO77">
            <v>1</v>
          </cell>
        </row>
        <row r="78">
          <cell r="D78" t="str">
            <v>男</v>
          </cell>
          <cell r="E78" t="str">
            <v>静岡</v>
          </cell>
          <cell r="H78" t="str">
            <v>7</v>
          </cell>
          <cell r="P78">
            <v>1</v>
          </cell>
          <cell r="S78">
            <v>1</v>
          </cell>
          <cell r="Z78">
            <v>1</v>
          </cell>
          <cell r="AE78">
            <v>1</v>
          </cell>
          <cell r="AI78">
            <v>1</v>
          </cell>
          <cell r="AO78">
            <v>1</v>
          </cell>
        </row>
        <row r="79">
          <cell r="D79" t="str">
            <v>男</v>
          </cell>
          <cell r="E79" t="str">
            <v>静岡</v>
          </cell>
          <cell r="H79" t="str">
            <v>6</v>
          </cell>
          <cell r="N79">
            <v>1</v>
          </cell>
          <cell r="S79">
            <v>1</v>
          </cell>
          <cell r="Z79">
            <v>1</v>
          </cell>
          <cell r="AA79">
            <v>1</v>
          </cell>
          <cell r="AG79">
            <v>1</v>
          </cell>
          <cell r="AM79">
            <v>1</v>
          </cell>
        </row>
        <row r="80">
          <cell r="D80" t="str">
            <v>男</v>
          </cell>
          <cell r="E80" t="str">
            <v>静岡</v>
          </cell>
          <cell r="H80" t="str">
            <v>7</v>
          </cell>
          <cell r="P80">
            <v>1</v>
          </cell>
          <cell r="S80">
            <v>1</v>
          </cell>
          <cell r="W80">
            <v>1</v>
          </cell>
          <cell r="AC80">
            <v>1</v>
          </cell>
          <cell r="AH80">
            <v>1</v>
          </cell>
          <cell r="AM80">
            <v>1</v>
          </cell>
        </row>
        <row r="81">
          <cell r="D81" t="str">
            <v>男</v>
          </cell>
          <cell r="E81" t="str">
            <v>静岡</v>
          </cell>
          <cell r="H81" t="str">
            <v>7</v>
          </cell>
          <cell r="P81">
            <v>1</v>
          </cell>
          <cell r="S81">
            <v>1</v>
          </cell>
          <cell r="Y81">
            <v>1</v>
          </cell>
          <cell r="AG81">
            <v>1</v>
          </cell>
          <cell r="AM81">
            <v>1</v>
          </cell>
        </row>
        <row r="82">
          <cell r="D82" t="str">
            <v>女</v>
          </cell>
          <cell r="E82" t="str">
            <v>静岡</v>
          </cell>
          <cell r="H82" t="str">
            <v>6</v>
          </cell>
          <cell r="N82">
            <v>1</v>
          </cell>
          <cell r="U82">
            <v>1</v>
          </cell>
          <cell r="Y82">
            <v>1</v>
          </cell>
          <cell r="AE82">
            <v>1</v>
          </cell>
          <cell r="AH82">
            <v>1</v>
          </cell>
          <cell r="AM82">
            <v>1</v>
          </cell>
        </row>
        <row r="83">
          <cell r="D83" t="str">
            <v>女</v>
          </cell>
          <cell r="E83" t="str">
            <v>静岡</v>
          </cell>
          <cell r="H83" t="str">
            <v>7</v>
          </cell>
          <cell r="P83">
            <v>1</v>
          </cell>
          <cell r="R83">
            <v>1</v>
          </cell>
          <cell r="X83">
            <v>1</v>
          </cell>
          <cell r="AE83">
            <v>1</v>
          </cell>
          <cell r="AJ83">
            <v>1</v>
          </cell>
          <cell r="AM83">
            <v>1</v>
          </cell>
        </row>
        <row r="84">
          <cell r="D84" t="str">
            <v>男</v>
          </cell>
          <cell r="E84" t="str">
            <v>静岡</v>
          </cell>
          <cell r="H84" t="str">
            <v>6</v>
          </cell>
          <cell r="P84">
            <v>1</v>
          </cell>
          <cell r="U84">
            <v>1</v>
          </cell>
          <cell r="Z84">
            <v>1</v>
          </cell>
          <cell r="AE84">
            <v>1</v>
          </cell>
          <cell r="AJ84">
            <v>1</v>
          </cell>
          <cell r="AO84">
            <v>1</v>
          </cell>
        </row>
        <row r="85">
          <cell r="D85" t="str">
            <v>男</v>
          </cell>
          <cell r="E85" t="str">
            <v>静岡</v>
          </cell>
          <cell r="H85" t="str">
            <v>4</v>
          </cell>
          <cell r="P85">
            <v>1</v>
          </cell>
          <cell r="S85">
            <v>1</v>
          </cell>
          <cell r="Z85">
            <v>1</v>
          </cell>
          <cell r="AD85">
            <v>1</v>
          </cell>
          <cell r="AH85">
            <v>1</v>
          </cell>
          <cell r="AM85">
            <v>1</v>
          </cell>
        </row>
        <row r="86">
          <cell r="D86" t="str">
            <v>女</v>
          </cell>
          <cell r="E86" t="str">
            <v>静岡</v>
          </cell>
          <cell r="H86" t="str">
            <v>5</v>
          </cell>
          <cell r="P86">
            <v>1</v>
          </cell>
          <cell r="S86">
            <v>1</v>
          </cell>
          <cell r="Z86">
            <v>1</v>
          </cell>
          <cell r="AE86">
            <v>1</v>
          </cell>
          <cell r="AG86">
            <v>1</v>
          </cell>
          <cell r="AO86">
            <v>1</v>
          </cell>
        </row>
        <row r="87">
          <cell r="D87" t="str">
            <v>男</v>
          </cell>
          <cell r="E87" t="str">
            <v>静岡</v>
          </cell>
          <cell r="H87" t="str">
            <v>5</v>
          </cell>
          <cell r="P87">
            <v>1</v>
          </cell>
          <cell r="S87">
            <v>1</v>
          </cell>
          <cell r="Y87">
            <v>1</v>
          </cell>
          <cell r="AD87">
            <v>1</v>
          </cell>
          <cell r="AI87">
            <v>1</v>
          </cell>
          <cell r="AN87">
            <v>1</v>
          </cell>
        </row>
        <row r="88">
          <cell r="D88" t="str">
            <v>女</v>
          </cell>
          <cell r="E88" t="str">
            <v>静岡</v>
          </cell>
          <cell r="H88" t="str">
            <v>7</v>
          </cell>
          <cell r="P88">
            <v>1</v>
          </cell>
          <cell r="S88">
            <v>1</v>
          </cell>
          <cell r="Z88">
            <v>1</v>
          </cell>
          <cell r="AC88">
            <v>1</v>
          </cell>
          <cell r="AH88">
            <v>1</v>
          </cell>
          <cell r="AM88">
            <v>1</v>
          </cell>
        </row>
        <row r="89">
          <cell r="D89" t="str">
            <v>男</v>
          </cell>
          <cell r="E89" t="str">
            <v>静岡</v>
          </cell>
          <cell r="H89" t="str">
            <v>7</v>
          </cell>
          <cell r="O89">
            <v>1</v>
          </cell>
          <cell r="T89">
            <v>1</v>
          </cell>
          <cell r="Z89">
            <v>1</v>
          </cell>
          <cell r="AE89">
            <v>1</v>
          </cell>
          <cell r="AJ89">
            <v>1</v>
          </cell>
          <cell r="AN89">
            <v>1</v>
          </cell>
        </row>
        <row r="90">
          <cell r="D90" t="str">
            <v>男</v>
          </cell>
          <cell r="E90" t="str">
            <v>静岡</v>
          </cell>
          <cell r="H90" t="str">
            <v>4</v>
          </cell>
          <cell r="O90">
            <v>1</v>
          </cell>
          <cell r="R90">
            <v>1</v>
          </cell>
          <cell r="X90">
            <v>1</v>
          </cell>
          <cell r="AC90">
            <v>1</v>
          </cell>
          <cell r="AH90">
            <v>1</v>
          </cell>
          <cell r="AM90">
            <v>1</v>
          </cell>
        </row>
        <row r="91">
          <cell r="E91" t="str">
            <v>静岡</v>
          </cell>
          <cell r="H91" t="str">
            <v/>
          </cell>
          <cell r="M91">
            <v>1</v>
          </cell>
          <cell r="U91">
            <v>1</v>
          </cell>
          <cell r="X91">
            <v>1</v>
          </cell>
          <cell r="AB91">
            <v>1</v>
          </cell>
          <cell r="AG91">
            <v>1</v>
          </cell>
          <cell r="AM91">
            <v>1</v>
          </cell>
        </row>
        <row r="92">
          <cell r="D92" t="str">
            <v>男</v>
          </cell>
          <cell r="E92" t="str">
            <v>静岡</v>
          </cell>
          <cell r="H92" t="str">
            <v>8</v>
          </cell>
          <cell r="M92">
            <v>1</v>
          </cell>
          <cell r="U92">
            <v>1</v>
          </cell>
          <cell r="Y92">
            <v>1</v>
          </cell>
          <cell r="AD92">
            <v>1</v>
          </cell>
          <cell r="AI92">
            <v>1</v>
          </cell>
          <cell r="AO92">
            <v>1</v>
          </cell>
        </row>
        <row r="93">
          <cell r="D93" t="str">
            <v>男</v>
          </cell>
          <cell r="E93" t="str">
            <v>静岡</v>
          </cell>
          <cell r="H93" t="str">
            <v>7</v>
          </cell>
          <cell r="P93">
            <v>1</v>
          </cell>
          <cell r="T93">
            <v>1</v>
          </cell>
          <cell r="Y93">
            <v>1</v>
          </cell>
          <cell r="AB93">
            <v>1</v>
          </cell>
          <cell r="AH93">
            <v>1</v>
          </cell>
          <cell r="AN93">
            <v>1</v>
          </cell>
        </row>
        <row r="94">
          <cell r="D94" t="str">
            <v>男</v>
          </cell>
          <cell r="E94" t="str">
            <v>静岡</v>
          </cell>
          <cell r="H94" t="str">
            <v>6</v>
          </cell>
          <cell r="P94">
            <v>1</v>
          </cell>
          <cell r="T94">
            <v>1</v>
          </cell>
          <cell r="X94">
            <v>1</v>
          </cell>
          <cell r="AG94">
            <v>1</v>
          </cell>
          <cell r="AO94">
            <v>1</v>
          </cell>
        </row>
        <row r="95">
          <cell r="D95" t="str">
            <v>男</v>
          </cell>
          <cell r="E95" t="str">
            <v>静岡</v>
          </cell>
          <cell r="H95" t="str">
            <v>5</v>
          </cell>
          <cell r="O95">
            <v>1</v>
          </cell>
          <cell r="S95">
            <v>1</v>
          </cell>
          <cell r="V95">
            <v>1</v>
          </cell>
          <cell r="AB95">
            <v>1</v>
          </cell>
          <cell r="AI95">
            <v>1</v>
          </cell>
          <cell r="AL95">
            <v>1</v>
          </cell>
        </row>
        <row r="96">
          <cell r="D96" t="str">
            <v>女</v>
          </cell>
          <cell r="E96" t="str">
            <v>静岡</v>
          </cell>
          <cell r="H96" t="str">
            <v>5</v>
          </cell>
          <cell r="S96">
            <v>1</v>
          </cell>
          <cell r="X96">
            <v>1</v>
          </cell>
          <cell r="AA96">
            <v>1</v>
          </cell>
          <cell r="AH96">
            <v>1</v>
          </cell>
          <cell r="AL96">
            <v>1</v>
          </cell>
        </row>
        <row r="97">
          <cell r="D97" t="str">
            <v>女</v>
          </cell>
          <cell r="E97" t="str">
            <v>静岡</v>
          </cell>
          <cell r="H97" t="str">
            <v>5</v>
          </cell>
          <cell r="L97">
            <v>1</v>
          </cell>
          <cell r="Q97">
            <v>1</v>
          </cell>
          <cell r="V97">
            <v>1</v>
          </cell>
          <cell r="AA97">
            <v>1</v>
          </cell>
          <cell r="AF97">
            <v>1</v>
          </cell>
        </row>
        <row r="98">
          <cell r="D98" t="str">
            <v>女</v>
          </cell>
          <cell r="E98" t="str">
            <v>静岡</v>
          </cell>
          <cell r="H98" t="str">
            <v>5</v>
          </cell>
          <cell r="O98">
            <v>1</v>
          </cell>
          <cell r="R98">
            <v>1</v>
          </cell>
          <cell r="Y98">
            <v>1</v>
          </cell>
          <cell r="AC98">
            <v>1</v>
          </cell>
          <cell r="AH98">
            <v>1</v>
          </cell>
          <cell r="AL98">
            <v>1</v>
          </cell>
        </row>
        <row r="99">
          <cell r="D99" t="str">
            <v>男</v>
          </cell>
          <cell r="E99" t="str">
            <v>静岡</v>
          </cell>
          <cell r="H99" t="str">
            <v>4</v>
          </cell>
          <cell r="O99">
            <v>1</v>
          </cell>
          <cell r="T99">
            <v>1</v>
          </cell>
          <cell r="Y99">
            <v>1</v>
          </cell>
          <cell r="AB99">
            <v>1</v>
          </cell>
          <cell r="AG99">
            <v>1</v>
          </cell>
          <cell r="AL99">
            <v>1</v>
          </cell>
        </row>
        <row r="100">
          <cell r="D100" t="str">
            <v>女</v>
          </cell>
          <cell r="E100" t="str">
            <v>静岡</v>
          </cell>
          <cell r="H100" t="str">
            <v/>
          </cell>
          <cell r="P100">
            <v>1</v>
          </cell>
          <cell r="T100">
            <v>1</v>
          </cell>
          <cell r="Y100">
            <v>1</v>
          </cell>
          <cell r="AC100">
            <v>1</v>
          </cell>
          <cell r="AG100">
            <v>1</v>
          </cell>
          <cell r="AN100">
            <v>1</v>
          </cell>
        </row>
        <row r="101">
          <cell r="D101" t="str">
            <v>男</v>
          </cell>
          <cell r="E101" t="str">
            <v>静岡</v>
          </cell>
          <cell r="H101" t="str">
            <v>6</v>
          </cell>
          <cell r="P101">
            <v>1</v>
          </cell>
          <cell r="Y101">
            <v>1</v>
          </cell>
          <cell r="AC101">
            <v>1</v>
          </cell>
          <cell r="AI101">
            <v>1</v>
          </cell>
          <cell r="AO101">
            <v>1</v>
          </cell>
        </row>
        <row r="102">
          <cell r="D102" t="str">
            <v>女</v>
          </cell>
          <cell r="E102" t="str">
            <v>静岡</v>
          </cell>
          <cell r="H102" t="str">
            <v>2</v>
          </cell>
          <cell r="O102">
            <v>1</v>
          </cell>
          <cell r="R102">
            <v>1</v>
          </cell>
          <cell r="Y102">
            <v>1</v>
          </cell>
          <cell r="AB102">
            <v>1</v>
          </cell>
          <cell r="AH102">
            <v>1</v>
          </cell>
          <cell r="AM102">
            <v>1</v>
          </cell>
        </row>
        <row r="103">
          <cell r="D103" t="str">
            <v>女</v>
          </cell>
          <cell r="E103" t="str">
            <v>静岡</v>
          </cell>
          <cell r="H103" t="str">
            <v>5</v>
          </cell>
          <cell r="L103">
            <v>1</v>
          </cell>
          <cell r="R103">
            <v>1</v>
          </cell>
          <cell r="W103">
            <v>1</v>
          </cell>
          <cell r="AB103">
            <v>1</v>
          </cell>
          <cell r="AF103">
            <v>1</v>
          </cell>
          <cell r="AK103">
            <v>1</v>
          </cell>
        </row>
        <row r="104">
          <cell r="D104" t="str">
            <v>男</v>
          </cell>
          <cell r="E104" t="str">
            <v>静岡</v>
          </cell>
          <cell r="H104" t="str">
            <v>5</v>
          </cell>
          <cell r="O104">
            <v>1</v>
          </cell>
          <cell r="T104">
            <v>1</v>
          </cell>
          <cell r="Y104">
            <v>1</v>
          </cell>
          <cell r="AH104">
            <v>1</v>
          </cell>
          <cell r="AN104">
            <v>1</v>
          </cell>
        </row>
        <row r="105">
          <cell r="D105" t="str">
            <v>男</v>
          </cell>
          <cell r="E105" t="str">
            <v>静岡</v>
          </cell>
          <cell r="H105" t="str">
            <v>6</v>
          </cell>
          <cell r="L105">
            <v>1</v>
          </cell>
          <cell r="T105">
            <v>1</v>
          </cell>
          <cell r="X105">
            <v>1</v>
          </cell>
          <cell r="AC105">
            <v>1</v>
          </cell>
          <cell r="AG105">
            <v>1</v>
          </cell>
          <cell r="AL105">
            <v>1</v>
          </cell>
        </row>
        <row r="106">
          <cell r="D106" t="str">
            <v>男</v>
          </cell>
          <cell r="E106" t="str">
            <v>静岡</v>
          </cell>
          <cell r="H106" t="str">
            <v>5</v>
          </cell>
          <cell r="N106">
            <v>1</v>
          </cell>
          <cell r="S106">
            <v>1</v>
          </cell>
          <cell r="X106">
            <v>1</v>
          </cell>
          <cell r="AC106">
            <v>1</v>
          </cell>
          <cell r="AJ106">
            <v>1</v>
          </cell>
          <cell r="AO106">
            <v>1</v>
          </cell>
        </row>
        <row r="107">
          <cell r="D107" t="str">
            <v>女</v>
          </cell>
          <cell r="E107" t="str">
            <v>静岡</v>
          </cell>
          <cell r="H107" t="str">
            <v>6</v>
          </cell>
          <cell r="O107">
            <v>1</v>
          </cell>
          <cell r="U107">
            <v>1</v>
          </cell>
          <cell r="Z107">
            <v>1</v>
          </cell>
          <cell r="AE107">
            <v>1</v>
          </cell>
          <cell r="AJ107">
            <v>1</v>
          </cell>
          <cell r="AN107">
            <v>1</v>
          </cell>
        </row>
        <row r="108">
          <cell r="D108" t="str">
            <v>男</v>
          </cell>
          <cell r="E108" t="str">
            <v>静岡</v>
          </cell>
          <cell r="H108" t="str">
            <v>5</v>
          </cell>
          <cell r="N108">
            <v>1</v>
          </cell>
          <cell r="U108">
            <v>1</v>
          </cell>
          <cell r="Y108">
            <v>1</v>
          </cell>
          <cell r="AC108">
            <v>1</v>
          </cell>
          <cell r="AI108">
            <v>1</v>
          </cell>
          <cell r="AN108">
            <v>1</v>
          </cell>
        </row>
        <row r="109">
          <cell r="D109" t="str">
            <v>女</v>
          </cell>
          <cell r="E109" t="str">
            <v>静岡</v>
          </cell>
          <cell r="H109" t="str">
            <v>7</v>
          </cell>
          <cell r="P109">
            <v>1</v>
          </cell>
          <cell r="R109">
            <v>1</v>
          </cell>
          <cell r="Y109">
            <v>1</v>
          </cell>
          <cell r="AC109">
            <v>1</v>
          </cell>
          <cell r="AI109">
            <v>1</v>
          </cell>
          <cell r="AM109">
            <v>1</v>
          </cell>
        </row>
        <row r="110">
          <cell r="D110" t="str">
            <v>男</v>
          </cell>
          <cell r="E110" t="str">
            <v>静岡</v>
          </cell>
          <cell r="H110" t="str">
            <v>4</v>
          </cell>
          <cell r="P110">
            <v>1</v>
          </cell>
          <cell r="R110">
            <v>1</v>
          </cell>
          <cell r="Z110">
            <v>1</v>
          </cell>
          <cell r="AD110">
            <v>1</v>
          </cell>
          <cell r="AG110">
            <v>1</v>
          </cell>
          <cell r="AN110">
            <v>1</v>
          </cell>
        </row>
        <row r="111">
          <cell r="D111" t="str">
            <v>男</v>
          </cell>
          <cell r="E111" t="str">
            <v>愛知</v>
          </cell>
          <cell r="H111" t="str">
            <v>2</v>
          </cell>
          <cell r="P111">
            <v>1</v>
          </cell>
          <cell r="R111">
            <v>1</v>
          </cell>
          <cell r="W111">
            <v>1</v>
          </cell>
          <cell r="AB111">
            <v>1</v>
          </cell>
          <cell r="AF111">
            <v>1</v>
          </cell>
          <cell r="AL111">
            <v>1</v>
          </cell>
        </row>
        <row r="112">
          <cell r="D112" t="str">
            <v>女</v>
          </cell>
          <cell r="E112" t="str">
            <v>愛知</v>
          </cell>
          <cell r="H112" t="str">
            <v>3</v>
          </cell>
          <cell r="L112">
            <v>1</v>
          </cell>
          <cell r="T112">
            <v>1</v>
          </cell>
          <cell r="Y112">
            <v>1</v>
          </cell>
          <cell r="AC112">
            <v>1</v>
          </cell>
          <cell r="AG112">
            <v>1</v>
          </cell>
          <cell r="AL112">
            <v>1</v>
          </cell>
        </row>
        <row r="113">
          <cell r="D113" t="str">
            <v>男</v>
          </cell>
          <cell r="E113" t="str">
            <v>愛知</v>
          </cell>
          <cell r="H113" t="str">
            <v>6</v>
          </cell>
          <cell r="N113">
            <v>1</v>
          </cell>
          <cell r="U113">
            <v>1</v>
          </cell>
          <cell r="X113">
            <v>1</v>
          </cell>
          <cell r="AE113">
            <v>1</v>
          </cell>
          <cell r="AO113">
            <v>1</v>
          </cell>
        </row>
        <row r="114">
          <cell r="D114" t="str">
            <v>男</v>
          </cell>
          <cell r="E114" t="str">
            <v>愛知</v>
          </cell>
          <cell r="H114" t="str">
            <v>3</v>
          </cell>
          <cell r="L114">
            <v>1</v>
          </cell>
          <cell r="T114">
            <v>1</v>
          </cell>
          <cell r="X114">
            <v>1</v>
          </cell>
          <cell r="AC114">
            <v>1</v>
          </cell>
          <cell r="AI114">
            <v>1</v>
          </cell>
          <cell r="AO114">
            <v>1</v>
          </cell>
        </row>
        <row r="115">
          <cell r="D115" t="str">
            <v>男</v>
          </cell>
          <cell r="E115" t="str">
            <v>愛知</v>
          </cell>
          <cell r="H115" t="str">
            <v>7</v>
          </cell>
          <cell r="M115">
            <v>1</v>
          </cell>
          <cell r="Q115">
            <v>1</v>
          </cell>
          <cell r="X115">
            <v>1</v>
          </cell>
          <cell r="AB115">
            <v>1</v>
          </cell>
          <cell r="AG115">
            <v>1</v>
          </cell>
          <cell r="AM115">
            <v>1</v>
          </cell>
        </row>
        <row r="116">
          <cell r="D116" t="str">
            <v>男</v>
          </cell>
          <cell r="E116" t="str">
            <v>愛知</v>
          </cell>
          <cell r="H116" t="str">
            <v>5</v>
          </cell>
          <cell r="M116">
            <v>1</v>
          </cell>
          <cell r="R116">
            <v>1</v>
          </cell>
          <cell r="Y116">
            <v>1</v>
          </cell>
          <cell r="AC116">
            <v>1</v>
          </cell>
          <cell r="AI116">
            <v>1</v>
          </cell>
          <cell r="AN116">
            <v>1</v>
          </cell>
        </row>
        <row r="117">
          <cell r="D117" t="str">
            <v>女</v>
          </cell>
          <cell r="E117" t="str">
            <v>愛知</v>
          </cell>
          <cell r="H117" t="str">
            <v>6</v>
          </cell>
          <cell r="O117">
            <v>1</v>
          </cell>
          <cell r="S117">
            <v>1</v>
          </cell>
          <cell r="X117">
            <v>1</v>
          </cell>
          <cell r="AD117">
            <v>1</v>
          </cell>
          <cell r="AH117">
            <v>1</v>
          </cell>
          <cell r="AN117">
            <v>1</v>
          </cell>
        </row>
        <row r="118">
          <cell r="D118" t="str">
            <v>男</v>
          </cell>
          <cell r="E118" t="str">
            <v>愛知</v>
          </cell>
          <cell r="H118" t="str">
            <v>7</v>
          </cell>
          <cell r="O118">
            <v>1</v>
          </cell>
          <cell r="R118">
            <v>1</v>
          </cell>
          <cell r="Z118">
            <v>1</v>
          </cell>
          <cell r="AA118">
            <v>1</v>
          </cell>
          <cell r="AI118">
            <v>1</v>
          </cell>
          <cell r="AL118">
            <v>1</v>
          </cell>
        </row>
        <row r="119">
          <cell r="D119" t="str">
            <v>女</v>
          </cell>
          <cell r="E119" t="str">
            <v>愛知</v>
          </cell>
          <cell r="H119" t="str">
            <v>4</v>
          </cell>
          <cell r="N119">
            <v>1</v>
          </cell>
          <cell r="T119">
            <v>1</v>
          </cell>
          <cell r="X119">
            <v>1</v>
          </cell>
          <cell r="AD119">
            <v>1</v>
          </cell>
          <cell r="AJ119">
            <v>1</v>
          </cell>
          <cell r="AN119">
            <v>1</v>
          </cell>
        </row>
        <row r="120">
          <cell r="D120" t="str">
            <v>男</v>
          </cell>
          <cell r="E120" t="str">
            <v>愛知</v>
          </cell>
          <cell r="H120" t="str">
            <v>6</v>
          </cell>
          <cell r="L120">
            <v>1</v>
          </cell>
          <cell r="U120">
            <v>1</v>
          </cell>
          <cell r="X120">
            <v>1</v>
          </cell>
          <cell r="AC120">
            <v>1</v>
          </cell>
          <cell r="AH120">
            <v>1</v>
          </cell>
          <cell r="AM120">
            <v>1</v>
          </cell>
        </row>
        <row r="121">
          <cell r="D121" t="str">
            <v>女</v>
          </cell>
          <cell r="E121" t="str">
            <v>愛知</v>
          </cell>
          <cell r="H121" t="str">
            <v>6</v>
          </cell>
          <cell r="L121">
            <v>1</v>
          </cell>
          <cell r="R121">
            <v>1</v>
          </cell>
          <cell r="V121">
            <v>1</v>
          </cell>
          <cell r="AD121">
            <v>1</v>
          </cell>
          <cell r="AI121">
            <v>1</v>
          </cell>
          <cell r="AM121">
            <v>1</v>
          </cell>
        </row>
        <row r="122">
          <cell r="D122" t="str">
            <v>男</v>
          </cell>
          <cell r="E122" t="str">
            <v>愛知</v>
          </cell>
          <cell r="H122" t="str">
            <v>3</v>
          </cell>
          <cell r="N122">
            <v>1</v>
          </cell>
          <cell r="S122">
            <v>1</v>
          </cell>
          <cell r="X122">
            <v>1</v>
          </cell>
          <cell r="AC122">
            <v>1</v>
          </cell>
          <cell r="AH122">
            <v>1</v>
          </cell>
          <cell r="AM122">
            <v>1</v>
          </cell>
        </row>
        <row r="123">
          <cell r="D123" t="str">
            <v>男</v>
          </cell>
          <cell r="E123" t="str">
            <v>愛知</v>
          </cell>
          <cell r="H123" t="str">
            <v>7</v>
          </cell>
          <cell r="M123">
            <v>1</v>
          </cell>
          <cell r="R123">
            <v>1</v>
          </cell>
          <cell r="W123">
            <v>1</v>
          </cell>
          <cell r="AD123">
            <v>1</v>
          </cell>
          <cell r="AI123">
            <v>1</v>
          </cell>
          <cell r="AN123">
            <v>1</v>
          </cell>
        </row>
        <row r="124">
          <cell r="D124" t="str">
            <v>男</v>
          </cell>
          <cell r="E124" t="str">
            <v>愛知</v>
          </cell>
          <cell r="H124" t="str">
            <v>2</v>
          </cell>
          <cell r="O124">
            <v>1</v>
          </cell>
          <cell r="U124">
            <v>1</v>
          </cell>
          <cell r="Z124">
            <v>1</v>
          </cell>
          <cell r="AE124">
            <v>1</v>
          </cell>
          <cell r="AI124">
            <v>1</v>
          </cell>
          <cell r="AO124">
            <v>1</v>
          </cell>
        </row>
        <row r="125">
          <cell r="D125" t="str">
            <v>男</v>
          </cell>
          <cell r="E125" t="str">
            <v>愛知</v>
          </cell>
          <cell r="H125" t="str">
            <v>6</v>
          </cell>
          <cell r="N125">
            <v>1</v>
          </cell>
          <cell r="S125">
            <v>1</v>
          </cell>
          <cell r="Z125">
            <v>1</v>
          </cell>
          <cell r="AD125">
            <v>1</v>
          </cell>
          <cell r="AI125">
            <v>1</v>
          </cell>
          <cell r="AO125">
            <v>1</v>
          </cell>
        </row>
        <row r="126">
          <cell r="D126" t="str">
            <v>男</v>
          </cell>
          <cell r="E126" t="str">
            <v>愛知</v>
          </cell>
          <cell r="H126" t="str">
            <v>5</v>
          </cell>
          <cell r="N126">
            <v>1</v>
          </cell>
          <cell r="S126">
            <v>1</v>
          </cell>
          <cell r="Y126">
            <v>1</v>
          </cell>
          <cell r="AC126">
            <v>1</v>
          </cell>
          <cell r="AI126">
            <v>1</v>
          </cell>
          <cell r="AN126">
            <v>1</v>
          </cell>
        </row>
        <row r="127">
          <cell r="D127" t="str">
            <v>男</v>
          </cell>
          <cell r="E127" t="str">
            <v>愛知</v>
          </cell>
          <cell r="H127" t="str">
            <v>6</v>
          </cell>
          <cell r="O127">
            <v>1</v>
          </cell>
          <cell r="S127">
            <v>1</v>
          </cell>
          <cell r="X127">
            <v>1</v>
          </cell>
          <cell r="AD127">
            <v>1</v>
          </cell>
          <cell r="AJ127">
            <v>1</v>
          </cell>
          <cell r="AO127">
            <v>1</v>
          </cell>
        </row>
        <row r="128">
          <cell r="D128" t="str">
            <v>女</v>
          </cell>
          <cell r="E128" t="str">
            <v>愛知</v>
          </cell>
          <cell r="H128" t="str">
            <v/>
          </cell>
          <cell r="P128">
            <v>1</v>
          </cell>
          <cell r="S128">
            <v>1</v>
          </cell>
          <cell r="Z128">
            <v>1</v>
          </cell>
          <cell r="AE128">
            <v>1</v>
          </cell>
          <cell r="AH128">
            <v>1</v>
          </cell>
          <cell r="AO128">
            <v>1</v>
          </cell>
        </row>
        <row r="129">
          <cell r="D129" t="str">
            <v>女</v>
          </cell>
          <cell r="E129" t="str">
            <v>愛知</v>
          </cell>
          <cell r="H129" t="str">
            <v/>
          </cell>
          <cell r="O129">
            <v>1</v>
          </cell>
          <cell r="S129">
            <v>1</v>
          </cell>
          <cell r="X129">
            <v>1</v>
          </cell>
          <cell r="AB129">
            <v>1</v>
          </cell>
          <cell r="AH129">
            <v>1</v>
          </cell>
          <cell r="AN129">
            <v>1</v>
          </cell>
        </row>
        <row r="130">
          <cell r="D130" t="str">
            <v>女</v>
          </cell>
          <cell r="E130" t="str">
            <v>愛知</v>
          </cell>
          <cell r="H130" t="str">
            <v>4</v>
          </cell>
          <cell r="N130">
            <v>1</v>
          </cell>
          <cell r="S130">
            <v>1</v>
          </cell>
          <cell r="Y130">
            <v>1</v>
          </cell>
          <cell r="AD130">
            <v>1</v>
          </cell>
          <cell r="AH130">
            <v>1</v>
          </cell>
          <cell r="AM130">
            <v>1</v>
          </cell>
        </row>
        <row r="131">
          <cell r="D131" t="str">
            <v>女</v>
          </cell>
          <cell r="E131" t="str">
            <v>愛知</v>
          </cell>
          <cell r="H131" t="str">
            <v>7</v>
          </cell>
          <cell r="L131">
            <v>1</v>
          </cell>
          <cell r="R131">
            <v>1</v>
          </cell>
          <cell r="Y131">
            <v>1</v>
          </cell>
          <cell r="AD131">
            <v>1</v>
          </cell>
          <cell r="AJ131">
            <v>1</v>
          </cell>
          <cell r="AO131">
            <v>1</v>
          </cell>
        </row>
        <row r="132">
          <cell r="D132" t="str">
            <v>男</v>
          </cell>
          <cell r="E132" t="str">
            <v>愛知</v>
          </cell>
          <cell r="H132" t="str">
            <v>4</v>
          </cell>
          <cell r="N132">
            <v>1</v>
          </cell>
          <cell r="S132">
            <v>1</v>
          </cell>
          <cell r="Y132">
            <v>1</v>
          </cell>
          <cell r="AC132">
            <v>1</v>
          </cell>
          <cell r="AH132">
            <v>1</v>
          </cell>
          <cell r="AO132">
            <v>1</v>
          </cell>
        </row>
        <row r="133">
          <cell r="D133" t="str">
            <v>男</v>
          </cell>
          <cell r="E133" t="str">
            <v>愛知</v>
          </cell>
          <cell r="H133" t="str">
            <v>6</v>
          </cell>
          <cell r="O133">
            <v>1</v>
          </cell>
          <cell r="U133">
            <v>1</v>
          </cell>
          <cell r="Z133">
            <v>1</v>
          </cell>
          <cell r="AE133">
            <v>1</v>
          </cell>
          <cell r="AI133">
            <v>1</v>
          </cell>
          <cell r="AO133">
            <v>1</v>
          </cell>
        </row>
        <row r="134">
          <cell r="D134" t="str">
            <v>女</v>
          </cell>
          <cell r="E134" t="str">
            <v>愛知</v>
          </cell>
          <cell r="H134" t="str">
            <v>7</v>
          </cell>
          <cell r="O134">
            <v>1</v>
          </cell>
          <cell r="T134">
            <v>1</v>
          </cell>
          <cell r="Y134">
            <v>1</v>
          </cell>
          <cell r="AD134">
            <v>1</v>
          </cell>
          <cell r="AI134">
            <v>1</v>
          </cell>
          <cell r="AN134">
            <v>1</v>
          </cell>
        </row>
        <row r="135">
          <cell r="D135" t="str">
            <v>男</v>
          </cell>
          <cell r="E135" t="str">
            <v>愛知</v>
          </cell>
          <cell r="H135" t="str">
            <v>5</v>
          </cell>
          <cell r="M135">
            <v>1</v>
          </cell>
          <cell r="S135">
            <v>1</v>
          </cell>
          <cell r="Z135">
            <v>1</v>
          </cell>
          <cell r="AC135">
            <v>1</v>
          </cell>
          <cell r="AH135">
            <v>1</v>
          </cell>
          <cell r="AN135">
            <v>1</v>
          </cell>
        </row>
        <row r="136">
          <cell r="D136" t="str">
            <v>女</v>
          </cell>
          <cell r="E136" t="str">
            <v>愛知</v>
          </cell>
          <cell r="H136" t="str">
            <v>2</v>
          </cell>
          <cell r="P136">
            <v>1</v>
          </cell>
          <cell r="R136">
            <v>1</v>
          </cell>
          <cell r="Y136">
            <v>1</v>
          </cell>
          <cell r="AG136">
            <v>1</v>
          </cell>
          <cell r="AM136">
            <v>1</v>
          </cell>
        </row>
        <row r="137">
          <cell r="D137" t="str">
            <v>男</v>
          </cell>
          <cell r="E137" t="str">
            <v>愛知</v>
          </cell>
          <cell r="H137" t="str">
            <v>4</v>
          </cell>
          <cell r="L137">
            <v>1</v>
          </cell>
          <cell r="Q137">
            <v>1</v>
          </cell>
          <cell r="X137">
            <v>1</v>
          </cell>
          <cell r="AC137">
            <v>1</v>
          </cell>
          <cell r="AI137">
            <v>1</v>
          </cell>
          <cell r="AM137">
            <v>1</v>
          </cell>
        </row>
        <row r="138">
          <cell r="D138" t="str">
            <v>男</v>
          </cell>
          <cell r="E138" t="str">
            <v>愛知</v>
          </cell>
          <cell r="H138" t="str">
            <v>6</v>
          </cell>
          <cell r="O138">
            <v>1</v>
          </cell>
          <cell r="U138">
            <v>1</v>
          </cell>
          <cell r="Z138">
            <v>1</v>
          </cell>
          <cell r="AD138">
            <v>1</v>
          </cell>
          <cell r="AJ138">
            <v>1</v>
          </cell>
          <cell r="AO138">
            <v>1</v>
          </cell>
        </row>
        <row r="139">
          <cell r="D139" t="str">
            <v>男</v>
          </cell>
          <cell r="E139" t="str">
            <v>愛知</v>
          </cell>
          <cell r="H139" t="str">
            <v>8</v>
          </cell>
          <cell r="L139">
            <v>1</v>
          </cell>
          <cell r="Q139">
            <v>1</v>
          </cell>
          <cell r="V139">
            <v>1</v>
          </cell>
          <cell r="AA139">
            <v>1</v>
          </cell>
          <cell r="AF139">
            <v>1</v>
          </cell>
          <cell r="AK139">
            <v>1</v>
          </cell>
        </row>
        <row r="140">
          <cell r="D140" t="str">
            <v>男</v>
          </cell>
          <cell r="E140" t="str">
            <v>愛知</v>
          </cell>
          <cell r="H140" t="str">
            <v>7</v>
          </cell>
          <cell r="P140">
            <v>1</v>
          </cell>
          <cell r="S140">
            <v>1</v>
          </cell>
          <cell r="X140">
            <v>1</v>
          </cell>
          <cell r="AB140">
            <v>1</v>
          </cell>
          <cell r="AH140">
            <v>1</v>
          </cell>
          <cell r="AL140">
            <v>1</v>
          </cell>
        </row>
        <row r="141">
          <cell r="D141" t="str">
            <v>男</v>
          </cell>
          <cell r="E141" t="str">
            <v>愛知</v>
          </cell>
          <cell r="H141" t="str">
            <v>6</v>
          </cell>
          <cell r="M141">
            <v>1</v>
          </cell>
          <cell r="R141">
            <v>1</v>
          </cell>
          <cell r="X141">
            <v>1</v>
          </cell>
          <cell r="AB141">
            <v>1</v>
          </cell>
          <cell r="AF141">
            <v>1</v>
          </cell>
          <cell r="AN141">
            <v>1</v>
          </cell>
        </row>
        <row r="142">
          <cell r="D142" t="str">
            <v>女</v>
          </cell>
          <cell r="E142" t="str">
            <v>愛知</v>
          </cell>
          <cell r="H142" t="str">
            <v>3</v>
          </cell>
          <cell r="L142">
            <v>1</v>
          </cell>
          <cell r="S142">
            <v>1</v>
          </cell>
          <cell r="Y142">
            <v>1</v>
          </cell>
          <cell r="AA142">
            <v>1</v>
          </cell>
          <cell r="AI142">
            <v>1</v>
          </cell>
        </row>
        <row r="143">
          <cell r="D143" t="str">
            <v>男</v>
          </cell>
          <cell r="E143" t="str">
            <v>愛知</v>
          </cell>
          <cell r="H143" t="str">
            <v>6</v>
          </cell>
          <cell r="N143">
            <v>1</v>
          </cell>
          <cell r="S143">
            <v>1</v>
          </cell>
          <cell r="Y143">
            <v>1</v>
          </cell>
          <cell r="AC143">
            <v>1</v>
          </cell>
          <cell r="AG143">
            <v>1</v>
          </cell>
          <cell r="AN143">
            <v>1</v>
          </cell>
        </row>
        <row r="144">
          <cell r="D144" t="str">
            <v>女</v>
          </cell>
          <cell r="E144" t="str">
            <v>愛知</v>
          </cell>
          <cell r="H144" t="str">
            <v>2</v>
          </cell>
          <cell r="O144">
            <v>1</v>
          </cell>
          <cell r="S144">
            <v>1</v>
          </cell>
          <cell r="W144">
            <v>1</v>
          </cell>
          <cell r="AB144">
            <v>1</v>
          </cell>
          <cell r="AF144">
            <v>1</v>
          </cell>
          <cell r="AK144">
            <v>1</v>
          </cell>
        </row>
        <row r="145">
          <cell r="D145" t="str">
            <v>女</v>
          </cell>
          <cell r="E145" t="str">
            <v>愛知</v>
          </cell>
          <cell r="H145" t="str">
            <v>6</v>
          </cell>
          <cell r="O145">
            <v>1</v>
          </cell>
          <cell r="T145">
            <v>1</v>
          </cell>
          <cell r="X145">
            <v>1</v>
          </cell>
          <cell r="AE145">
            <v>1</v>
          </cell>
          <cell r="AJ145">
            <v>1</v>
          </cell>
          <cell r="AN145">
            <v>1</v>
          </cell>
        </row>
        <row r="146">
          <cell r="D146" t="str">
            <v>女</v>
          </cell>
          <cell r="E146" t="str">
            <v>愛知</v>
          </cell>
          <cell r="H146" t="str">
            <v/>
          </cell>
          <cell r="O146">
            <v>1</v>
          </cell>
          <cell r="R146">
            <v>1</v>
          </cell>
          <cell r="X146">
            <v>1</v>
          </cell>
          <cell r="AC146">
            <v>1</v>
          </cell>
          <cell r="AG146">
            <v>1</v>
          </cell>
          <cell r="AL146">
            <v>1</v>
          </cell>
        </row>
        <row r="147">
          <cell r="D147" t="str">
            <v>女</v>
          </cell>
          <cell r="E147" t="str">
            <v>愛知</v>
          </cell>
          <cell r="H147" t="str">
            <v>3</v>
          </cell>
          <cell r="O147">
            <v>1</v>
          </cell>
          <cell r="S147">
            <v>1</v>
          </cell>
          <cell r="X147">
            <v>1</v>
          </cell>
          <cell r="AD147">
            <v>1</v>
          </cell>
          <cell r="AH147">
            <v>1</v>
          </cell>
          <cell r="AM147">
            <v>1</v>
          </cell>
        </row>
        <row r="148">
          <cell r="D148" t="str">
            <v>女</v>
          </cell>
          <cell r="E148" t="str">
            <v>愛知</v>
          </cell>
          <cell r="H148" t="str">
            <v>3</v>
          </cell>
          <cell r="O148">
            <v>1</v>
          </cell>
          <cell r="U148">
            <v>1</v>
          </cell>
          <cell r="Y148">
            <v>1</v>
          </cell>
          <cell r="AD148">
            <v>1</v>
          </cell>
          <cell r="AI148">
            <v>1</v>
          </cell>
          <cell r="AO148">
            <v>1</v>
          </cell>
        </row>
        <row r="149">
          <cell r="D149" t="str">
            <v>女</v>
          </cell>
          <cell r="E149" t="str">
            <v>愛知</v>
          </cell>
          <cell r="H149" t="str">
            <v>6</v>
          </cell>
          <cell r="O149">
            <v>1</v>
          </cell>
          <cell r="T149">
            <v>1</v>
          </cell>
          <cell r="Y149">
            <v>1</v>
          </cell>
          <cell r="AD149">
            <v>1</v>
          </cell>
          <cell r="AI149">
            <v>1</v>
          </cell>
          <cell r="AO149">
            <v>1</v>
          </cell>
        </row>
        <row r="150">
          <cell r="D150" t="str">
            <v>女</v>
          </cell>
          <cell r="E150" t="str">
            <v>愛知</v>
          </cell>
          <cell r="H150" t="str">
            <v>7</v>
          </cell>
          <cell r="L150">
            <v>1</v>
          </cell>
          <cell r="Q150">
            <v>1</v>
          </cell>
          <cell r="W150">
            <v>1</v>
          </cell>
          <cell r="AA150">
            <v>1</v>
          </cell>
          <cell r="AG150">
            <v>1</v>
          </cell>
          <cell r="AK150">
            <v>1</v>
          </cell>
        </row>
        <row r="151">
          <cell r="D151" t="str">
            <v>女</v>
          </cell>
          <cell r="E151" t="str">
            <v>愛知</v>
          </cell>
          <cell r="H151" t="str">
            <v>4</v>
          </cell>
          <cell r="O151">
            <v>1</v>
          </cell>
          <cell r="S151">
            <v>1</v>
          </cell>
          <cell r="X151">
            <v>1</v>
          </cell>
          <cell r="AC151">
            <v>1</v>
          </cell>
          <cell r="AI151">
            <v>1</v>
          </cell>
          <cell r="AM151">
            <v>1</v>
          </cell>
        </row>
        <row r="152">
          <cell r="D152" t="str">
            <v>女</v>
          </cell>
          <cell r="E152" t="str">
            <v>愛知</v>
          </cell>
          <cell r="H152" t="str">
            <v>4</v>
          </cell>
          <cell r="L152">
            <v>1</v>
          </cell>
          <cell r="Q152">
            <v>1</v>
          </cell>
          <cell r="X152">
            <v>1</v>
          </cell>
          <cell r="AC152">
            <v>1</v>
          </cell>
          <cell r="AH152">
            <v>1</v>
          </cell>
          <cell r="AM152">
            <v>1</v>
          </cell>
        </row>
        <row r="153">
          <cell r="D153" t="str">
            <v>男</v>
          </cell>
          <cell r="E153" t="str">
            <v>愛知</v>
          </cell>
          <cell r="H153" t="str">
            <v>6</v>
          </cell>
          <cell r="O153">
            <v>1</v>
          </cell>
          <cell r="T153">
            <v>1</v>
          </cell>
          <cell r="Y153">
            <v>1</v>
          </cell>
          <cell r="AC153">
            <v>1</v>
          </cell>
          <cell r="AI153">
            <v>1</v>
          </cell>
          <cell r="AN153">
            <v>1</v>
          </cell>
        </row>
        <row r="154">
          <cell r="D154" t="str">
            <v>男</v>
          </cell>
          <cell r="E154" t="str">
            <v>愛知</v>
          </cell>
          <cell r="H154" t="str">
            <v>7</v>
          </cell>
          <cell r="L154">
            <v>1</v>
          </cell>
          <cell r="U154">
            <v>1</v>
          </cell>
          <cell r="Z154">
            <v>1</v>
          </cell>
          <cell r="AE154">
            <v>1</v>
          </cell>
          <cell r="AJ154">
            <v>1</v>
          </cell>
          <cell r="AO154">
            <v>1</v>
          </cell>
        </row>
        <row r="155">
          <cell r="D155" t="str">
            <v>男</v>
          </cell>
          <cell r="E155" t="str">
            <v>岐阜</v>
          </cell>
          <cell r="H155" t="str">
            <v>6</v>
          </cell>
          <cell r="N155">
            <v>1</v>
          </cell>
          <cell r="T155">
            <v>1</v>
          </cell>
          <cell r="X155">
            <v>1</v>
          </cell>
          <cell r="AC155">
            <v>1</v>
          </cell>
          <cell r="AH155">
            <v>1</v>
          </cell>
          <cell r="AM155">
            <v>1</v>
          </cell>
        </row>
        <row r="156">
          <cell r="D156" t="str">
            <v>女</v>
          </cell>
          <cell r="E156" t="str">
            <v>岐阜</v>
          </cell>
          <cell r="H156" t="str">
            <v>6</v>
          </cell>
          <cell r="M156">
            <v>1</v>
          </cell>
          <cell r="T156">
            <v>1</v>
          </cell>
          <cell r="Y156">
            <v>1</v>
          </cell>
          <cell r="AD156">
            <v>1</v>
          </cell>
          <cell r="AJ156">
            <v>1</v>
          </cell>
          <cell r="AN156">
            <v>1</v>
          </cell>
        </row>
        <row r="157">
          <cell r="D157" t="str">
            <v>女</v>
          </cell>
          <cell r="E157" t="str">
            <v>岐阜</v>
          </cell>
          <cell r="H157" t="str">
            <v>2</v>
          </cell>
          <cell r="N157">
            <v>1</v>
          </cell>
          <cell r="S157">
            <v>1</v>
          </cell>
          <cell r="W157">
            <v>1</v>
          </cell>
          <cell r="AC157">
            <v>1</v>
          </cell>
          <cell r="AJ157">
            <v>1</v>
          </cell>
          <cell r="AN157">
            <v>1</v>
          </cell>
        </row>
        <row r="158">
          <cell r="D158" t="str">
            <v>男</v>
          </cell>
          <cell r="E158" t="str">
            <v>岐阜</v>
          </cell>
          <cell r="H158" t="str">
            <v>3</v>
          </cell>
          <cell r="N158">
            <v>1</v>
          </cell>
          <cell r="S158">
            <v>1</v>
          </cell>
          <cell r="Y158">
            <v>1</v>
          </cell>
          <cell r="AD158">
            <v>1</v>
          </cell>
          <cell r="AG158">
            <v>1</v>
          </cell>
          <cell r="AN158">
            <v>1</v>
          </cell>
        </row>
        <row r="159">
          <cell r="D159" t="str">
            <v>女</v>
          </cell>
          <cell r="E159" t="str">
            <v>岐阜</v>
          </cell>
          <cell r="H159" t="str">
            <v>5</v>
          </cell>
          <cell r="O159">
            <v>1</v>
          </cell>
          <cell r="T159">
            <v>1</v>
          </cell>
          <cell r="X159">
            <v>1</v>
          </cell>
          <cell r="AE159">
            <v>1</v>
          </cell>
          <cell r="AI159">
            <v>1</v>
          </cell>
          <cell r="AN159">
            <v>1</v>
          </cell>
        </row>
        <row r="160">
          <cell r="D160" t="str">
            <v>女</v>
          </cell>
          <cell r="E160" t="str">
            <v>岐阜</v>
          </cell>
          <cell r="H160" t="str">
            <v>4</v>
          </cell>
          <cell r="N160">
            <v>1</v>
          </cell>
          <cell r="S160">
            <v>1</v>
          </cell>
          <cell r="X160">
            <v>1</v>
          </cell>
          <cell r="AC160">
            <v>1</v>
          </cell>
          <cell r="AH160">
            <v>1</v>
          </cell>
          <cell r="AM160">
            <v>1</v>
          </cell>
        </row>
        <row r="161">
          <cell r="D161" t="str">
            <v>女</v>
          </cell>
          <cell r="E161" t="str">
            <v>岐阜</v>
          </cell>
          <cell r="H161" t="str">
            <v>3</v>
          </cell>
          <cell r="O161">
            <v>1</v>
          </cell>
          <cell r="S161">
            <v>1</v>
          </cell>
          <cell r="W161">
            <v>1</v>
          </cell>
          <cell r="AD161">
            <v>1</v>
          </cell>
          <cell r="AH161">
            <v>1</v>
          </cell>
          <cell r="AN161">
            <v>1</v>
          </cell>
        </row>
        <row r="162">
          <cell r="D162" t="str">
            <v>女</v>
          </cell>
          <cell r="E162" t="str">
            <v>岐阜</v>
          </cell>
          <cell r="H162" t="str">
            <v>5</v>
          </cell>
          <cell r="N162">
            <v>1</v>
          </cell>
          <cell r="S162">
            <v>1</v>
          </cell>
          <cell r="W162">
            <v>1</v>
          </cell>
          <cell r="AC162">
            <v>1</v>
          </cell>
          <cell r="AI162">
            <v>1</v>
          </cell>
          <cell r="AN162">
            <v>1</v>
          </cell>
        </row>
        <row r="163">
          <cell r="D163" t="str">
            <v>女</v>
          </cell>
          <cell r="E163" t="str">
            <v>岐阜</v>
          </cell>
          <cell r="H163" t="str">
            <v>5</v>
          </cell>
          <cell r="L163">
            <v>1</v>
          </cell>
          <cell r="Q163">
            <v>1</v>
          </cell>
          <cell r="Y163">
            <v>1</v>
          </cell>
          <cell r="AD163">
            <v>1</v>
          </cell>
          <cell r="AI163">
            <v>1</v>
          </cell>
          <cell r="AN163">
            <v>1</v>
          </cell>
        </row>
        <row r="164">
          <cell r="D164" t="str">
            <v>女</v>
          </cell>
          <cell r="E164" t="str">
            <v>岐阜</v>
          </cell>
          <cell r="H164" t="str">
            <v>5</v>
          </cell>
          <cell r="M164">
            <v>1</v>
          </cell>
          <cell r="S164">
            <v>1</v>
          </cell>
          <cell r="Y164">
            <v>1</v>
          </cell>
          <cell r="AB164">
            <v>1</v>
          </cell>
          <cell r="AG164">
            <v>1</v>
          </cell>
          <cell r="AL164">
            <v>1</v>
          </cell>
        </row>
        <row r="165">
          <cell r="D165" t="str">
            <v>女</v>
          </cell>
          <cell r="E165" t="str">
            <v>岐阜</v>
          </cell>
          <cell r="H165" t="str">
            <v>2</v>
          </cell>
          <cell r="M165">
            <v>1</v>
          </cell>
          <cell r="S165">
            <v>1</v>
          </cell>
          <cell r="X165">
            <v>1</v>
          </cell>
          <cell r="AC165">
            <v>1</v>
          </cell>
          <cell r="AH165">
            <v>1</v>
          </cell>
          <cell r="AM165">
            <v>1</v>
          </cell>
        </row>
        <row r="166">
          <cell r="D166" t="str">
            <v>女</v>
          </cell>
          <cell r="E166" t="str">
            <v>岐阜</v>
          </cell>
          <cell r="H166" t="str">
            <v>5</v>
          </cell>
          <cell r="M166">
            <v>1</v>
          </cell>
          <cell r="R166">
            <v>1</v>
          </cell>
          <cell r="X166">
            <v>1</v>
          </cell>
          <cell r="AC166">
            <v>1</v>
          </cell>
          <cell r="AH166">
            <v>1</v>
          </cell>
          <cell r="AL166">
            <v>1</v>
          </cell>
        </row>
        <row r="167">
          <cell r="D167" t="str">
            <v>女</v>
          </cell>
          <cell r="E167" t="str">
            <v>岐阜</v>
          </cell>
          <cell r="H167" t="str">
            <v>5</v>
          </cell>
          <cell r="N167">
            <v>1</v>
          </cell>
          <cell r="S167">
            <v>1</v>
          </cell>
          <cell r="Y167">
            <v>1</v>
          </cell>
          <cell r="AD167">
            <v>1</v>
          </cell>
          <cell r="AH167">
            <v>1</v>
          </cell>
          <cell r="AM167">
            <v>1</v>
          </cell>
        </row>
        <row r="168">
          <cell r="D168" t="str">
            <v>女</v>
          </cell>
          <cell r="E168" t="str">
            <v>岐阜</v>
          </cell>
          <cell r="H168" t="str">
            <v>5</v>
          </cell>
          <cell r="L168">
            <v>1</v>
          </cell>
          <cell r="Q168">
            <v>1</v>
          </cell>
          <cell r="W168">
            <v>1</v>
          </cell>
          <cell r="AA168">
            <v>1</v>
          </cell>
          <cell r="AF168">
            <v>1</v>
          </cell>
          <cell r="AK168">
            <v>1</v>
          </cell>
        </row>
        <row r="169">
          <cell r="D169" t="str">
            <v>女</v>
          </cell>
          <cell r="E169" t="str">
            <v>岐阜</v>
          </cell>
          <cell r="H169" t="str">
            <v>5</v>
          </cell>
          <cell r="L169">
            <v>1</v>
          </cell>
          <cell r="Q169">
            <v>1</v>
          </cell>
          <cell r="W169">
            <v>1</v>
          </cell>
          <cell r="AB169">
            <v>1</v>
          </cell>
          <cell r="AG169">
            <v>1</v>
          </cell>
          <cell r="AK169">
            <v>1</v>
          </cell>
        </row>
        <row r="170">
          <cell r="D170" t="str">
            <v>女</v>
          </cell>
          <cell r="E170" t="str">
            <v>岐阜</v>
          </cell>
          <cell r="H170" t="str">
            <v>5</v>
          </cell>
          <cell r="M170">
            <v>1</v>
          </cell>
          <cell r="S170">
            <v>1</v>
          </cell>
          <cell r="Y170">
            <v>1</v>
          </cell>
          <cell r="AC170">
            <v>1</v>
          </cell>
          <cell r="AH170">
            <v>1</v>
          </cell>
          <cell r="AL170">
            <v>1</v>
          </cell>
        </row>
        <row r="171">
          <cell r="D171" t="str">
            <v>男</v>
          </cell>
          <cell r="E171" t="str">
            <v>岐阜</v>
          </cell>
          <cell r="H171" t="str">
            <v>5</v>
          </cell>
          <cell r="N171">
            <v>1</v>
          </cell>
          <cell r="R171">
            <v>1</v>
          </cell>
          <cell r="Y171">
            <v>1</v>
          </cell>
          <cell r="AB171">
            <v>1</v>
          </cell>
          <cell r="AF171">
            <v>1</v>
          </cell>
          <cell r="AL171">
            <v>1</v>
          </cell>
        </row>
        <row r="172">
          <cell r="D172" t="str">
            <v>男</v>
          </cell>
          <cell r="E172" t="str">
            <v>岐阜</v>
          </cell>
          <cell r="H172" t="str">
            <v>4</v>
          </cell>
          <cell r="M172">
            <v>1</v>
          </cell>
          <cell r="R172">
            <v>1</v>
          </cell>
          <cell r="Y172">
            <v>1</v>
          </cell>
          <cell r="AB172">
            <v>1</v>
          </cell>
          <cell r="AL172">
            <v>1</v>
          </cell>
        </row>
        <row r="173">
          <cell r="D173" t="str">
            <v>女</v>
          </cell>
          <cell r="E173" t="str">
            <v>岐阜</v>
          </cell>
          <cell r="H173" t="str">
            <v>5</v>
          </cell>
          <cell r="N173">
            <v>1</v>
          </cell>
          <cell r="S173">
            <v>1</v>
          </cell>
          <cell r="X173">
            <v>1</v>
          </cell>
          <cell r="AC173">
            <v>1</v>
          </cell>
          <cell r="AI173">
            <v>1</v>
          </cell>
          <cell r="AN173">
            <v>1</v>
          </cell>
        </row>
        <row r="174">
          <cell r="D174" t="str">
            <v>女</v>
          </cell>
          <cell r="E174" t="str">
            <v>岐阜</v>
          </cell>
          <cell r="H174" t="str">
            <v>4</v>
          </cell>
          <cell r="N174">
            <v>1</v>
          </cell>
          <cell r="R174">
            <v>1</v>
          </cell>
          <cell r="Y174">
            <v>1</v>
          </cell>
          <cell r="AA174">
            <v>1</v>
          </cell>
          <cell r="AH174">
            <v>1</v>
          </cell>
          <cell r="AL174">
            <v>1</v>
          </cell>
        </row>
        <row r="175">
          <cell r="D175" t="str">
            <v>男</v>
          </cell>
          <cell r="E175" t="str">
            <v>岐阜</v>
          </cell>
          <cell r="H175" t="str">
            <v>3</v>
          </cell>
          <cell r="M175">
            <v>1</v>
          </cell>
          <cell r="R175">
            <v>1</v>
          </cell>
          <cell r="V175">
            <v>1</v>
          </cell>
          <cell r="AA175">
            <v>1</v>
          </cell>
          <cell r="AG175">
            <v>1</v>
          </cell>
          <cell r="AL175">
            <v>1</v>
          </cell>
        </row>
        <row r="176">
          <cell r="D176" t="str">
            <v>女</v>
          </cell>
          <cell r="E176" t="str">
            <v>岐阜</v>
          </cell>
          <cell r="H176" t="str">
            <v/>
          </cell>
          <cell r="N176">
            <v>1</v>
          </cell>
          <cell r="S176">
            <v>1</v>
          </cell>
          <cell r="X176">
            <v>1</v>
          </cell>
          <cell r="AC176">
            <v>1</v>
          </cell>
          <cell r="AH176">
            <v>1</v>
          </cell>
          <cell r="AM176">
            <v>1</v>
          </cell>
        </row>
        <row r="177">
          <cell r="D177" t="str">
            <v>男</v>
          </cell>
          <cell r="E177" t="str">
            <v>岐阜</v>
          </cell>
          <cell r="H177" t="str">
            <v>3</v>
          </cell>
          <cell r="M177">
            <v>1</v>
          </cell>
          <cell r="T177">
            <v>1</v>
          </cell>
          <cell r="W177">
            <v>1</v>
          </cell>
          <cell r="AD177">
            <v>1</v>
          </cell>
          <cell r="AI177">
            <v>1</v>
          </cell>
          <cell r="AO177">
            <v>1</v>
          </cell>
        </row>
        <row r="178">
          <cell r="D178" t="str">
            <v>女</v>
          </cell>
          <cell r="E178" t="str">
            <v>岐阜</v>
          </cell>
          <cell r="H178" t="str">
            <v>6</v>
          </cell>
          <cell r="M178">
            <v>1</v>
          </cell>
          <cell r="S178">
            <v>1</v>
          </cell>
          <cell r="X178">
            <v>1</v>
          </cell>
          <cell r="AD178">
            <v>1</v>
          </cell>
          <cell r="AH178">
            <v>1</v>
          </cell>
          <cell r="AM178">
            <v>1</v>
          </cell>
        </row>
        <row r="179">
          <cell r="D179" t="str">
            <v>男</v>
          </cell>
          <cell r="E179" t="str">
            <v>岐阜</v>
          </cell>
          <cell r="H179" t="str">
            <v>5</v>
          </cell>
          <cell r="O179">
            <v>1</v>
          </cell>
          <cell r="S179">
            <v>1</v>
          </cell>
          <cell r="Z179">
            <v>1</v>
          </cell>
          <cell r="AE179">
            <v>1</v>
          </cell>
          <cell r="AJ179">
            <v>1</v>
          </cell>
          <cell r="AO179">
            <v>1</v>
          </cell>
        </row>
        <row r="180">
          <cell r="D180" t="str">
            <v>女</v>
          </cell>
          <cell r="E180" t="str">
            <v>岐阜</v>
          </cell>
          <cell r="H180" t="str">
            <v>5</v>
          </cell>
          <cell r="O180">
            <v>1</v>
          </cell>
          <cell r="S180">
            <v>1</v>
          </cell>
          <cell r="Y180">
            <v>1</v>
          </cell>
          <cell r="AD180">
            <v>1</v>
          </cell>
          <cell r="AH180">
            <v>1</v>
          </cell>
          <cell r="AM180">
            <v>1</v>
          </cell>
        </row>
        <row r="181">
          <cell r="D181" t="str">
            <v>女</v>
          </cell>
          <cell r="E181" t="str">
            <v>岐阜</v>
          </cell>
          <cell r="H181" t="str">
            <v>4</v>
          </cell>
          <cell r="M181">
            <v>1</v>
          </cell>
          <cell r="S181">
            <v>1</v>
          </cell>
          <cell r="W181">
            <v>1</v>
          </cell>
          <cell r="AD181">
            <v>1</v>
          </cell>
          <cell r="AI181">
            <v>1</v>
          </cell>
          <cell r="AM181">
            <v>1</v>
          </cell>
        </row>
        <row r="182">
          <cell r="D182" t="str">
            <v>男</v>
          </cell>
          <cell r="E182" t="str">
            <v>岐阜</v>
          </cell>
          <cell r="H182" t="str">
            <v>5</v>
          </cell>
          <cell r="P182">
            <v>1</v>
          </cell>
          <cell r="U182">
            <v>1</v>
          </cell>
          <cell r="Z182">
            <v>1</v>
          </cell>
          <cell r="AC182">
            <v>1</v>
          </cell>
          <cell r="AI182">
            <v>1</v>
          </cell>
          <cell r="AO182">
            <v>1</v>
          </cell>
        </row>
        <row r="183">
          <cell r="D183" t="str">
            <v>女</v>
          </cell>
          <cell r="E183" t="str">
            <v>岐阜</v>
          </cell>
          <cell r="H183" t="str">
            <v/>
          </cell>
          <cell r="O183">
            <v>1</v>
          </cell>
          <cell r="U183">
            <v>1</v>
          </cell>
          <cell r="Z183">
            <v>1</v>
          </cell>
          <cell r="AE183">
            <v>1</v>
          </cell>
          <cell r="AJ183">
            <v>1</v>
          </cell>
          <cell r="AO183">
            <v>1</v>
          </cell>
        </row>
        <row r="184">
          <cell r="D184" t="str">
            <v>女</v>
          </cell>
          <cell r="E184" t="str">
            <v>岐阜</v>
          </cell>
          <cell r="H184" t="str">
            <v>7</v>
          </cell>
          <cell r="P184">
            <v>1</v>
          </cell>
          <cell r="Q184">
            <v>1</v>
          </cell>
          <cell r="Z184">
            <v>1</v>
          </cell>
          <cell r="AE184">
            <v>1</v>
          </cell>
          <cell r="AJ184">
            <v>1</v>
          </cell>
          <cell r="AO184">
            <v>1</v>
          </cell>
        </row>
        <row r="185">
          <cell r="D185" t="str">
            <v>男</v>
          </cell>
          <cell r="E185" t="str">
            <v>岐阜</v>
          </cell>
          <cell r="H185" t="str">
            <v>8</v>
          </cell>
          <cell r="L185">
            <v>1</v>
          </cell>
          <cell r="Q185">
            <v>1</v>
          </cell>
          <cell r="W185">
            <v>1</v>
          </cell>
          <cell r="AC185">
            <v>1</v>
          </cell>
          <cell r="AI185">
            <v>1</v>
          </cell>
          <cell r="AM185">
            <v>1</v>
          </cell>
        </row>
        <row r="186">
          <cell r="D186" t="str">
            <v>女</v>
          </cell>
          <cell r="E186" t="str">
            <v>岐阜</v>
          </cell>
          <cell r="H186" t="str">
            <v>7</v>
          </cell>
          <cell r="M186">
            <v>1</v>
          </cell>
          <cell r="Q186">
            <v>1</v>
          </cell>
          <cell r="V186">
            <v>1</v>
          </cell>
          <cell r="Z186">
            <v>1</v>
          </cell>
          <cell r="AE186">
            <v>1</v>
          </cell>
          <cell r="AJ186">
            <v>1</v>
          </cell>
          <cell r="AM186">
            <v>1</v>
          </cell>
        </row>
        <row r="187">
          <cell r="D187" t="str">
            <v>男</v>
          </cell>
          <cell r="E187" t="str">
            <v>滋賀</v>
          </cell>
          <cell r="H187" t="str">
            <v>6</v>
          </cell>
          <cell r="P187">
            <v>1</v>
          </cell>
          <cell r="U187">
            <v>1</v>
          </cell>
          <cell r="Y187">
            <v>1</v>
          </cell>
          <cell r="AE187">
            <v>1</v>
          </cell>
          <cell r="AI187">
            <v>1</v>
          </cell>
          <cell r="AO187">
            <v>1</v>
          </cell>
        </row>
        <row r="188">
          <cell r="D188" t="str">
            <v>男</v>
          </cell>
          <cell r="E188" t="str">
            <v>滋賀</v>
          </cell>
          <cell r="H188" t="str">
            <v>6</v>
          </cell>
          <cell r="M188">
            <v>1</v>
          </cell>
          <cell r="R188">
            <v>1</v>
          </cell>
          <cell r="X188">
            <v>1</v>
          </cell>
          <cell r="AD188">
            <v>1</v>
          </cell>
          <cell r="AI188">
            <v>1</v>
          </cell>
          <cell r="AN188">
            <v>1</v>
          </cell>
        </row>
        <row r="189">
          <cell r="D189" t="str">
            <v>男</v>
          </cell>
          <cell r="E189" t="str">
            <v>岐阜</v>
          </cell>
          <cell r="H189" t="str">
            <v>6</v>
          </cell>
        </row>
        <row r="190">
          <cell r="D190" t="str">
            <v>女</v>
          </cell>
          <cell r="E190" t="str">
            <v>愛知</v>
          </cell>
          <cell r="H190" t="str">
            <v>6</v>
          </cell>
          <cell r="O190">
            <v>1</v>
          </cell>
          <cell r="S190">
            <v>1</v>
          </cell>
          <cell r="Z190">
            <v>1</v>
          </cell>
          <cell r="AD190">
            <v>1</v>
          </cell>
          <cell r="AH190">
            <v>1</v>
          </cell>
          <cell r="AM190">
            <v>1</v>
          </cell>
        </row>
        <row r="191">
          <cell r="D191" t="str">
            <v>男</v>
          </cell>
          <cell r="E191" t="str">
            <v>愛知</v>
          </cell>
          <cell r="H191" t="str">
            <v>3</v>
          </cell>
          <cell r="P191">
            <v>1</v>
          </cell>
          <cell r="T191">
            <v>1</v>
          </cell>
          <cell r="X191">
            <v>1</v>
          </cell>
          <cell r="AD191">
            <v>1</v>
          </cell>
          <cell r="AH191">
            <v>1</v>
          </cell>
        </row>
        <row r="192">
          <cell r="D192" t="str">
            <v>男</v>
          </cell>
          <cell r="E192" t="str">
            <v>愛知</v>
          </cell>
          <cell r="H192" t="str">
            <v>5</v>
          </cell>
          <cell r="O192">
            <v>1</v>
          </cell>
          <cell r="S192">
            <v>1</v>
          </cell>
          <cell r="X192">
            <v>1</v>
          </cell>
          <cell r="AC192">
            <v>1</v>
          </cell>
          <cell r="AH192">
            <v>1</v>
          </cell>
          <cell r="AM192">
            <v>1</v>
          </cell>
        </row>
        <row r="193">
          <cell r="D193" t="str">
            <v>女</v>
          </cell>
          <cell r="E193" t="str">
            <v>愛知</v>
          </cell>
          <cell r="H193" t="str">
            <v>6</v>
          </cell>
          <cell r="O193">
            <v>1</v>
          </cell>
          <cell r="R193">
            <v>1</v>
          </cell>
          <cell r="Y193">
            <v>1</v>
          </cell>
          <cell r="AE193">
            <v>1</v>
          </cell>
          <cell r="AJ193">
            <v>1</v>
          </cell>
          <cell r="AO193">
            <v>1</v>
          </cell>
        </row>
        <row r="194">
          <cell r="D194" t="str">
            <v>男</v>
          </cell>
          <cell r="E194" t="str">
            <v>愛知</v>
          </cell>
          <cell r="H194" t="str">
            <v>7</v>
          </cell>
          <cell r="P194">
            <v>1</v>
          </cell>
          <cell r="T194">
            <v>1</v>
          </cell>
          <cell r="Z194">
            <v>1</v>
          </cell>
          <cell r="AE194">
            <v>1</v>
          </cell>
          <cell r="AJ194">
            <v>1</v>
          </cell>
          <cell r="AM194">
            <v>1</v>
          </cell>
        </row>
        <row r="195">
          <cell r="D195" t="str">
            <v>男</v>
          </cell>
          <cell r="E195" t="str">
            <v>愛知</v>
          </cell>
          <cell r="H195" t="str">
            <v>6</v>
          </cell>
          <cell r="O195">
            <v>1</v>
          </cell>
          <cell r="T195">
            <v>1</v>
          </cell>
          <cell r="X195">
            <v>1</v>
          </cell>
          <cell r="AE195">
            <v>1</v>
          </cell>
          <cell r="AJ195">
            <v>1</v>
          </cell>
        </row>
        <row r="196">
          <cell r="D196" t="str">
            <v>男</v>
          </cell>
          <cell r="E196" t="str">
            <v>愛知</v>
          </cell>
          <cell r="H196" t="str">
            <v>5</v>
          </cell>
          <cell r="O196">
            <v>1</v>
          </cell>
          <cell r="R196">
            <v>1</v>
          </cell>
          <cell r="W196">
            <v>1</v>
          </cell>
          <cell r="AB196">
            <v>1</v>
          </cell>
          <cell r="AG196">
            <v>1</v>
          </cell>
          <cell r="AL196">
            <v>1</v>
          </cell>
        </row>
        <row r="197">
          <cell r="D197" t="str">
            <v>男</v>
          </cell>
          <cell r="E197" t="str">
            <v>愛知</v>
          </cell>
          <cell r="H197" t="str">
            <v>6</v>
          </cell>
          <cell r="N197">
            <v>1</v>
          </cell>
          <cell r="T197">
            <v>1</v>
          </cell>
          <cell r="X197">
            <v>1</v>
          </cell>
          <cell r="AD197">
            <v>1</v>
          </cell>
          <cell r="AH197">
            <v>1</v>
          </cell>
          <cell r="AL197">
            <v>1</v>
          </cell>
        </row>
        <row r="198">
          <cell r="D198" t="str">
            <v>女</v>
          </cell>
          <cell r="E198" t="str">
            <v>愛知</v>
          </cell>
          <cell r="H198" t="str">
            <v>5</v>
          </cell>
          <cell r="M198">
            <v>1</v>
          </cell>
          <cell r="S198">
            <v>1</v>
          </cell>
          <cell r="W198">
            <v>1</v>
          </cell>
          <cell r="AE198">
            <v>1</v>
          </cell>
          <cell r="AJ198">
            <v>1</v>
          </cell>
          <cell r="AO198">
            <v>1</v>
          </cell>
        </row>
        <row r="199">
          <cell r="D199" t="str">
            <v>男</v>
          </cell>
          <cell r="E199" t="str">
            <v>愛知</v>
          </cell>
          <cell r="H199" t="str">
            <v>6</v>
          </cell>
          <cell r="O199">
            <v>1</v>
          </cell>
          <cell r="S199">
            <v>1</v>
          </cell>
          <cell r="Y199">
            <v>1</v>
          </cell>
          <cell r="AD199">
            <v>1</v>
          </cell>
          <cell r="AH199">
            <v>1</v>
          </cell>
          <cell r="AN199">
            <v>1</v>
          </cell>
        </row>
        <row r="200">
          <cell r="D200" t="str">
            <v>男</v>
          </cell>
          <cell r="E200" t="str">
            <v>愛知</v>
          </cell>
          <cell r="H200" t="str">
            <v>6</v>
          </cell>
          <cell r="N200">
            <v>1</v>
          </cell>
          <cell r="T200">
            <v>1</v>
          </cell>
          <cell r="Y200">
            <v>1</v>
          </cell>
          <cell r="AE200">
            <v>1</v>
          </cell>
          <cell r="AJ200">
            <v>1</v>
          </cell>
          <cell r="AN200">
            <v>1</v>
          </cell>
        </row>
        <row r="201">
          <cell r="D201" t="str">
            <v>女</v>
          </cell>
          <cell r="E201" t="str">
            <v>愛知</v>
          </cell>
          <cell r="H201" t="str">
            <v>7</v>
          </cell>
          <cell r="M201">
            <v>1</v>
          </cell>
          <cell r="R201">
            <v>1</v>
          </cell>
          <cell r="V201">
            <v>1</v>
          </cell>
          <cell r="AA201">
            <v>1</v>
          </cell>
          <cell r="AG201">
            <v>1</v>
          </cell>
          <cell r="AL201">
            <v>1</v>
          </cell>
        </row>
        <row r="202">
          <cell r="E202" t="str">
            <v>愛知</v>
          </cell>
          <cell r="H202" t="str">
            <v/>
          </cell>
          <cell r="M202">
            <v>1</v>
          </cell>
          <cell r="Q202">
            <v>1</v>
          </cell>
          <cell r="X202">
            <v>1</v>
          </cell>
          <cell r="AA202">
            <v>1</v>
          </cell>
          <cell r="AH202">
            <v>1</v>
          </cell>
          <cell r="AM202">
            <v>1</v>
          </cell>
        </row>
        <row r="203">
          <cell r="D203" t="str">
            <v>女</v>
          </cell>
          <cell r="E203" t="str">
            <v>愛知</v>
          </cell>
          <cell r="H203" t="str">
            <v>6</v>
          </cell>
          <cell r="L203">
            <v>1</v>
          </cell>
          <cell r="S203">
            <v>1</v>
          </cell>
          <cell r="X203">
            <v>1</v>
          </cell>
          <cell r="AD203">
            <v>1</v>
          </cell>
          <cell r="AI203">
            <v>1</v>
          </cell>
          <cell r="AO203">
            <v>1</v>
          </cell>
        </row>
        <row r="204">
          <cell r="D204" t="str">
            <v>男</v>
          </cell>
          <cell r="E204" t="str">
            <v>愛知</v>
          </cell>
          <cell r="H204" t="str">
            <v>7</v>
          </cell>
        </row>
        <row r="205">
          <cell r="D205" t="str">
            <v>男</v>
          </cell>
          <cell r="E205" t="str">
            <v>愛知</v>
          </cell>
          <cell r="H205" t="str">
            <v>7</v>
          </cell>
          <cell r="L205">
            <v>1</v>
          </cell>
          <cell r="S205">
            <v>1</v>
          </cell>
          <cell r="Y205">
            <v>1</v>
          </cell>
          <cell r="AC205">
            <v>1</v>
          </cell>
          <cell r="AH205">
            <v>1</v>
          </cell>
          <cell r="AN205">
            <v>1</v>
          </cell>
        </row>
        <row r="206">
          <cell r="D206" t="str">
            <v>男</v>
          </cell>
          <cell r="E206" t="str">
            <v>愛知</v>
          </cell>
          <cell r="H206" t="str">
            <v>6</v>
          </cell>
          <cell r="M206">
            <v>1</v>
          </cell>
          <cell r="T206">
            <v>1</v>
          </cell>
          <cell r="W206">
            <v>1</v>
          </cell>
          <cell r="AD206">
            <v>1</v>
          </cell>
          <cell r="AH206">
            <v>1</v>
          </cell>
          <cell r="AN206">
            <v>1</v>
          </cell>
        </row>
        <row r="207">
          <cell r="D207" t="str">
            <v>女</v>
          </cell>
          <cell r="E207" t="str">
            <v>愛知</v>
          </cell>
          <cell r="H207" t="str">
            <v>6</v>
          </cell>
          <cell r="M207">
            <v>1</v>
          </cell>
          <cell r="S207">
            <v>1</v>
          </cell>
          <cell r="X207">
            <v>1</v>
          </cell>
          <cell r="AB207">
            <v>1</v>
          </cell>
          <cell r="AH207">
            <v>1</v>
          </cell>
          <cell r="AM207">
            <v>1</v>
          </cell>
        </row>
        <row r="208">
          <cell r="D208" t="str">
            <v>女</v>
          </cell>
          <cell r="E208" t="str">
            <v>愛知</v>
          </cell>
          <cell r="H208" t="str">
            <v>7</v>
          </cell>
          <cell r="N208">
            <v>1</v>
          </cell>
          <cell r="R208">
            <v>1</v>
          </cell>
          <cell r="Y208">
            <v>1</v>
          </cell>
          <cell r="AB208">
            <v>1</v>
          </cell>
          <cell r="AJ208">
            <v>1</v>
          </cell>
          <cell r="AN208">
            <v>1</v>
          </cell>
        </row>
        <row r="209">
          <cell r="D209" t="str">
            <v>女</v>
          </cell>
          <cell r="E209" t="str">
            <v>愛知</v>
          </cell>
          <cell r="H209" t="str">
            <v>6</v>
          </cell>
          <cell r="M209">
            <v>1</v>
          </cell>
          <cell r="R209">
            <v>1</v>
          </cell>
          <cell r="W209">
            <v>1</v>
          </cell>
          <cell r="AB209">
            <v>1</v>
          </cell>
          <cell r="AG209">
            <v>1</v>
          </cell>
          <cell r="AL209">
            <v>1</v>
          </cell>
        </row>
        <row r="210">
          <cell r="E210" t="str">
            <v>愛知</v>
          </cell>
          <cell r="H210" t="str">
            <v/>
          </cell>
          <cell r="O210">
            <v>1</v>
          </cell>
          <cell r="S210">
            <v>1</v>
          </cell>
          <cell r="X210">
            <v>1</v>
          </cell>
          <cell r="AC210">
            <v>1</v>
          </cell>
          <cell r="AG210">
            <v>1</v>
          </cell>
          <cell r="AN210">
            <v>1</v>
          </cell>
        </row>
        <row r="211">
          <cell r="D211" t="str">
            <v>女</v>
          </cell>
          <cell r="E211" t="str">
            <v>愛知</v>
          </cell>
          <cell r="H211" t="str">
            <v>6</v>
          </cell>
          <cell r="P211">
            <v>1</v>
          </cell>
          <cell r="S211">
            <v>1</v>
          </cell>
          <cell r="X211">
            <v>1</v>
          </cell>
          <cell r="AE211">
            <v>1</v>
          </cell>
          <cell r="AJ211">
            <v>1</v>
          </cell>
          <cell r="AM211">
            <v>1</v>
          </cell>
        </row>
        <row r="212">
          <cell r="D212" t="str">
            <v>女</v>
          </cell>
          <cell r="E212" t="str">
            <v>愛知</v>
          </cell>
          <cell r="H212" t="str">
            <v>6</v>
          </cell>
          <cell r="N212">
            <v>1</v>
          </cell>
          <cell r="S212">
            <v>1</v>
          </cell>
          <cell r="Y212">
            <v>1</v>
          </cell>
          <cell r="AD212">
            <v>1</v>
          </cell>
          <cell r="AI212">
            <v>1</v>
          </cell>
          <cell r="AM212">
            <v>1</v>
          </cell>
        </row>
        <row r="213">
          <cell r="D213" t="str">
            <v>女</v>
          </cell>
          <cell r="E213" t="str">
            <v>愛知</v>
          </cell>
          <cell r="H213" t="str">
            <v>6</v>
          </cell>
          <cell r="P213">
            <v>1</v>
          </cell>
          <cell r="S213">
            <v>1</v>
          </cell>
          <cell r="W213">
            <v>1</v>
          </cell>
          <cell r="AB213">
            <v>1</v>
          </cell>
          <cell r="AF213">
            <v>1</v>
          </cell>
          <cell r="AL213">
            <v>1</v>
          </cell>
        </row>
        <row r="214">
          <cell r="D214" t="str">
            <v>女</v>
          </cell>
          <cell r="E214" t="str">
            <v>愛知</v>
          </cell>
          <cell r="H214" t="str">
            <v>7</v>
          </cell>
          <cell r="P214">
            <v>1</v>
          </cell>
          <cell r="U214">
            <v>1</v>
          </cell>
          <cell r="Z214">
            <v>1</v>
          </cell>
          <cell r="AE214">
            <v>1</v>
          </cell>
          <cell r="AJ214">
            <v>1</v>
          </cell>
          <cell r="AO214">
            <v>1</v>
          </cell>
        </row>
        <row r="215">
          <cell r="D215" t="str">
            <v>女</v>
          </cell>
          <cell r="E215" t="str">
            <v>愛知</v>
          </cell>
          <cell r="H215" t="str">
            <v>6</v>
          </cell>
          <cell r="L215">
            <v>1</v>
          </cell>
          <cell r="Q215">
            <v>1</v>
          </cell>
          <cell r="X215">
            <v>1</v>
          </cell>
          <cell r="AD215">
            <v>1</v>
          </cell>
          <cell r="AG215">
            <v>1</v>
          </cell>
          <cell r="AL215">
            <v>1</v>
          </cell>
        </row>
        <row r="216">
          <cell r="D216" t="str">
            <v>女</v>
          </cell>
          <cell r="E216" t="str">
            <v>愛知</v>
          </cell>
          <cell r="H216" t="str">
            <v>5</v>
          </cell>
          <cell r="L216">
            <v>1</v>
          </cell>
          <cell r="R216">
            <v>1</v>
          </cell>
          <cell r="Y216">
            <v>1</v>
          </cell>
          <cell r="AB216">
            <v>1</v>
          </cell>
          <cell r="AH216">
            <v>1</v>
          </cell>
          <cell r="AM216">
            <v>1</v>
          </cell>
        </row>
        <row r="217">
          <cell r="D217" t="str">
            <v>女</v>
          </cell>
          <cell r="E217" t="str">
            <v>愛知</v>
          </cell>
          <cell r="H217" t="str">
            <v>7</v>
          </cell>
          <cell r="L217">
            <v>1</v>
          </cell>
          <cell r="Q217">
            <v>1</v>
          </cell>
          <cell r="V217">
            <v>1</v>
          </cell>
          <cell r="AA217">
            <v>1</v>
          </cell>
          <cell r="AF217">
            <v>1</v>
          </cell>
          <cell r="AK217">
            <v>1</v>
          </cell>
        </row>
        <row r="218">
          <cell r="D218" t="str">
            <v>女</v>
          </cell>
          <cell r="E218" t="str">
            <v>愛知</v>
          </cell>
          <cell r="H218" t="str">
            <v>5</v>
          </cell>
          <cell r="L218">
            <v>1</v>
          </cell>
          <cell r="Q218">
            <v>1</v>
          </cell>
          <cell r="Y218">
            <v>1</v>
          </cell>
          <cell r="AC218">
            <v>1</v>
          </cell>
          <cell r="AI218">
            <v>1</v>
          </cell>
          <cell r="AM218">
            <v>1</v>
          </cell>
        </row>
        <row r="219">
          <cell r="D219" t="str">
            <v>女</v>
          </cell>
          <cell r="E219" t="str">
            <v>愛知</v>
          </cell>
          <cell r="H219" t="str">
            <v>5</v>
          </cell>
          <cell r="L219">
            <v>1</v>
          </cell>
          <cell r="R219">
            <v>1</v>
          </cell>
          <cell r="X219">
            <v>1</v>
          </cell>
          <cell r="AF219">
            <v>1</v>
          </cell>
          <cell r="AO219">
            <v>1</v>
          </cell>
        </row>
        <row r="220">
          <cell r="D220" t="str">
            <v>男</v>
          </cell>
          <cell r="E220" t="str">
            <v>愛知</v>
          </cell>
          <cell r="H220" t="str">
            <v>7</v>
          </cell>
          <cell r="L220">
            <v>1</v>
          </cell>
          <cell r="Q220">
            <v>1</v>
          </cell>
          <cell r="V220">
            <v>1</v>
          </cell>
          <cell r="AA220">
            <v>1</v>
          </cell>
          <cell r="AF220">
            <v>1</v>
          </cell>
          <cell r="AK220">
            <v>1</v>
          </cell>
        </row>
        <row r="221">
          <cell r="D221" t="str">
            <v>男</v>
          </cell>
          <cell r="E221" t="str">
            <v>愛知</v>
          </cell>
          <cell r="H221" t="str">
            <v>4</v>
          </cell>
          <cell r="M221">
            <v>1</v>
          </cell>
          <cell r="R221">
            <v>1</v>
          </cell>
          <cell r="W221">
            <v>1</v>
          </cell>
          <cell r="AB221">
            <v>1</v>
          </cell>
          <cell r="AI221">
            <v>1</v>
          </cell>
          <cell r="AN221">
            <v>1</v>
          </cell>
        </row>
        <row r="222">
          <cell r="D222" t="str">
            <v>男</v>
          </cell>
          <cell r="E222" t="str">
            <v>愛知</v>
          </cell>
          <cell r="H222" t="str">
            <v>7</v>
          </cell>
          <cell r="O222">
            <v>1</v>
          </cell>
          <cell r="U222">
            <v>1</v>
          </cell>
          <cell r="Y222">
            <v>1</v>
          </cell>
          <cell r="AC222">
            <v>1</v>
          </cell>
          <cell r="AH222">
            <v>1</v>
          </cell>
          <cell r="AN222">
            <v>1</v>
          </cell>
        </row>
        <row r="223">
          <cell r="D223" t="str">
            <v>男</v>
          </cell>
          <cell r="E223" t="str">
            <v>岐阜</v>
          </cell>
          <cell r="H223" t="str">
            <v>7</v>
          </cell>
          <cell r="O223">
            <v>1</v>
          </cell>
          <cell r="R223">
            <v>1</v>
          </cell>
          <cell r="X223">
            <v>1</v>
          </cell>
          <cell r="AC223">
            <v>1</v>
          </cell>
          <cell r="AH223">
            <v>1</v>
          </cell>
          <cell r="AO223">
            <v>1</v>
          </cell>
        </row>
        <row r="224">
          <cell r="D224" t="str">
            <v>女</v>
          </cell>
          <cell r="E224" t="str">
            <v>岐阜</v>
          </cell>
          <cell r="H224" t="str">
            <v>6</v>
          </cell>
          <cell r="O224">
            <v>1</v>
          </cell>
          <cell r="T224">
            <v>1</v>
          </cell>
          <cell r="Y224">
            <v>1</v>
          </cell>
          <cell r="AD224">
            <v>1</v>
          </cell>
          <cell r="AI224">
            <v>1</v>
          </cell>
          <cell r="AN224">
            <v>1</v>
          </cell>
        </row>
        <row r="225">
          <cell r="D225" t="str">
            <v>男</v>
          </cell>
          <cell r="E225" t="str">
            <v>岐阜</v>
          </cell>
          <cell r="H225" t="str">
            <v>8</v>
          </cell>
          <cell r="M225">
            <v>1</v>
          </cell>
          <cell r="S225">
            <v>1</v>
          </cell>
          <cell r="Y225">
            <v>1</v>
          </cell>
          <cell r="AD225">
            <v>1</v>
          </cell>
          <cell r="AI225">
            <v>1</v>
          </cell>
          <cell r="AM225">
            <v>1</v>
          </cell>
        </row>
        <row r="226">
          <cell r="D226" t="str">
            <v>男</v>
          </cell>
          <cell r="E226" t="str">
            <v>岐阜</v>
          </cell>
          <cell r="H226" t="str">
            <v>5</v>
          </cell>
          <cell r="N226">
            <v>1</v>
          </cell>
          <cell r="S226">
            <v>1</v>
          </cell>
          <cell r="Y226">
            <v>1</v>
          </cell>
          <cell r="AB226">
            <v>1</v>
          </cell>
          <cell r="AH226">
            <v>1</v>
          </cell>
          <cell r="AM226">
            <v>1</v>
          </cell>
        </row>
        <row r="227">
          <cell r="D227" t="str">
            <v>女</v>
          </cell>
          <cell r="E227" t="str">
            <v>岐阜</v>
          </cell>
          <cell r="H227" t="str">
            <v>6</v>
          </cell>
          <cell r="L227">
            <v>1</v>
          </cell>
          <cell r="Q227">
            <v>1</v>
          </cell>
          <cell r="Z227">
            <v>1</v>
          </cell>
          <cell r="AG227">
            <v>1</v>
          </cell>
          <cell r="AK227">
            <v>1</v>
          </cell>
        </row>
        <row r="228">
          <cell r="D228" t="str">
            <v>女</v>
          </cell>
          <cell r="E228" t="str">
            <v>岐阜</v>
          </cell>
          <cell r="H228" t="str">
            <v>6</v>
          </cell>
          <cell r="O228">
            <v>1</v>
          </cell>
          <cell r="S228">
            <v>1</v>
          </cell>
          <cell r="X228">
            <v>1</v>
          </cell>
          <cell r="AC228">
            <v>1</v>
          </cell>
          <cell r="AI228">
            <v>1</v>
          </cell>
          <cell r="AM228">
            <v>1</v>
          </cell>
        </row>
        <row r="229">
          <cell r="D229" t="str">
            <v>女</v>
          </cell>
          <cell r="E229" t="str">
            <v>岐阜</v>
          </cell>
          <cell r="H229" t="str">
            <v>6</v>
          </cell>
          <cell r="O229">
            <v>1</v>
          </cell>
          <cell r="T229">
            <v>1</v>
          </cell>
          <cell r="X229">
            <v>1</v>
          </cell>
          <cell r="AC229">
            <v>1</v>
          </cell>
          <cell r="AH229">
            <v>1</v>
          </cell>
          <cell r="AM229">
            <v>1</v>
          </cell>
        </row>
        <row r="230">
          <cell r="D230" t="str">
            <v>女</v>
          </cell>
          <cell r="E230" t="str">
            <v>岐阜</v>
          </cell>
          <cell r="H230" t="str">
            <v>6</v>
          </cell>
          <cell r="O230">
            <v>1</v>
          </cell>
          <cell r="T230">
            <v>1</v>
          </cell>
          <cell r="X230">
            <v>1</v>
          </cell>
          <cell r="AC230">
            <v>1</v>
          </cell>
          <cell r="AH230">
            <v>1</v>
          </cell>
          <cell r="AM230">
            <v>1</v>
          </cell>
        </row>
        <row r="231">
          <cell r="D231" t="str">
            <v>男</v>
          </cell>
          <cell r="E231" t="str">
            <v>岐阜</v>
          </cell>
          <cell r="H231" t="str">
            <v>6</v>
          </cell>
          <cell r="N231">
            <v>1</v>
          </cell>
          <cell r="S231">
            <v>1</v>
          </cell>
          <cell r="X231">
            <v>1</v>
          </cell>
          <cell r="AC231">
            <v>1</v>
          </cell>
          <cell r="AH231">
            <v>1</v>
          </cell>
          <cell r="AM231">
            <v>1</v>
          </cell>
        </row>
        <row r="232">
          <cell r="D232" t="str">
            <v>女</v>
          </cell>
          <cell r="E232" t="str">
            <v>岐阜</v>
          </cell>
          <cell r="H232" t="str">
            <v>6</v>
          </cell>
          <cell r="N232">
            <v>1</v>
          </cell>
          <cell r="S232">
            <v>1</v>
          </cell>
          <cell r="X232">
            <v>1</v>
          </cell>
          <cell r="AC232">
            <v>1</v>
          </cell>
          <cell r="AH232">
            <v>1</v>
          </cell>
          <cell r="AM232">
            <v>1</v>
          </cell>
        </row>
        <row r="233">
          <cell r="D233" t="str">
            <v>女</v>
          </cell>
          <cell r="E233" t="str">
            <v>岐阜</v>
          </cell>
          <cell r="H233" t="str">
            <v>7</v>
          </cell>
          <cell r="O233">
            <v>1</v>
          </cell>
          <cell r="T233">
            <v>1</v>
          </cell>
          <cell r="X233">
            <v>1</v>
          </cell>
          <cell r="AB233">
            <v>1</v>
          </cell>
          <cell r="AG233">
            <v>1</v>
          </cell>
          <cell r="AM233">
            <v>1</v>
          </cell>
        </row>
        <row r="234">
          <cell r="D234" t="str">
            <v>女</v>
          </cell>
          <cell r="E234" t="str">
            <v>岐阜</v>
          </cell>
          <cell r="H234" t="str">
            <v>3</v>
          </cell>
          <cell r="O234">
            <v>1</v>
          </cell>
          <cell r="T234">
            <v>1</v>
          </cell>
          <cell r="X234">
            <v>1</v>
          </cell>
          <cell r="AB234">
            <v>1</v>
          </cell>
          <cell r="AG234">
            <v>1</v>
          </cell>
          <cell r="AM234">
            <v>1</v>
          </cell>
        </row>
        <row r="235">
          <cell r="D235" t="str">
            <v>女</v>
          </cell>
          <cell r="E235" t="str">
            <v>岐阜</v>
          </cell>
          <cell r="H235" t="str">
            <v>5</v>
          </cell>
          <cell r="P235">
            <v>1</v>
          </cell>
          <cell r="T235">
            <v>1</v>
          </cell>
          <cell r="Y235">
            <v>1</v>
          </cell>
          <cell r="AE235">
            <v>1</v>
          </cell>
          <cell r="AJ235">
            <v>1</v>
          </cell>
          <cell r="AN235">
            <v>1</v>
          </cell>
        </row>
        <row r="236">
          <cell r="D236" t="str">
            <v>男</v>
          </cell>
          <cell r="E236" t="str">
            <v>岐阜</v>
          </cell>
          <cell r="H236" t="str">
            <v>3</v>
          </cell>
          <cell r="M236">
            <v>1</v>
          </cell>
          <cell r="S236">
            <v>1</v>
          </cell>
          <cell r="W236">
            <v>1</v>
          </cell>
          <cell r="AB236">
            <v>1</v>
          </cell>
          <cell r="AG236">
            <v>1</v>
          </cell>
          <cell r="AL236">
            <v>1</v>
          </cell>
        </row>
        <row r="237">
          <cell r="D237" t="str">
            <v>男</v>
          </cell>
          <cell r="E237" t="str">
            <v>岐阜</v>
          </cell>
          <cell r="H237" t="str">
            <v>6</v>
          </cell>
          <cell r="O237">
            <v>1</v>
          </cell>
          <cell r="U237">
            <v>1</v>
          </cell>
          <cell r="Y237">
            <v>1</v>
          </cell>
          <cell r="AE237">
            <v>1</v>
          </cell>
          <cell r="AI237">
            <v>1</v>
          </cell>
          <cell r="AN237">
            <v>1</v>
          </cell>
        </row>
        <row r="238">
          <cell r="D238" t="str">
            <v>男</v>
          </cell>
          <cell r="E238" t="str">
            <v>岐阜</v>
          </cell>
          <cell r="H238" t="str">
            <v>5</v>
          </cell>
          <cell r="U238">
            <v>1</v>
          </cell>
          <cell r="Z238">
            <v>1</v>
          </cell>
          <cell r="AO238">
            <v>1</v>
          </cell>
        </row>
        <row r="239">
          <cell r="D239" t="str">
            <v>男</v>
          </cell>
          <cell r="E239" t="str">
            <v>岐阜</v>
          </cell>
          <cell r="H239" t="str">
            <v>6</v>
          </cell>
          <cell r="P239">
            <v>1</v>
          </cell>
          <cell r="T239">
            <v>1</v>
          </cell>
          <cell r="Z239">
            <v>1</v>
          </cell>
          <cell r="AB239">
            <v>1</v>
          </cell>
          <cell r="AG239">
            <v>1</v>
          </cell>
          <cell r="AM239">
            <v>1</v>
          </cell>
        </row>
        <row r="240">
          <cell r="D240" t="str">
            <v>男</v>
          </cell>
          <cell r="E240" t="str">
            <v>岐阜</v>
          </cell>
          <cell r="H240" t="str">
            <v>7</v>
          </cell>
          <cell r="N240">
            <v>1</v>
          </cell>
          <cell r="T240">
            <v>1</v>
          </cell>
          <cell r="X240">
            <v>1</v>
          </cell>
          <cell r="AC240">
            <v>1</v>
          </cell>
          <cell r="AJ240">
            <v>1</v>
          </cell>
          <cell r="AM240">
            <v>1</v>
          </cell>
        </row>
        <row r="241">
          <cell r="D241" t="str">
            <v>男</v>
          </cell>
          <cell r="E241" t="str">
            <v>岐阜</v>
          </cell>
          <cell r="H241" t="str">
            <v>6</v>
          </cell>
          <cell r="P241">
            <v>1</v>
          </cell>
          <cell r="T241">
            <v>1</v>
          </cell>
          <cell r="X241">
            <v>1</v>
          </cell>
          <cell r="AD241">
            <v>1</v>
          </cell>
          <cell r="AI241">
            <v>1</v>
          </cell>
          <cell r="AN241">
            <v>1</v>
          </cell>
        </row>
        <row r="242">
          <cell r="D242" t="str">
            <v>男</v>
          </cell>
          <cell r="E242" t="str">
            <v>岐阜</v>
          </cell>
          <cell r="H242" t="str">
            <v>7</v>
          </cell>
          <cell r="O242">
            <v>1</v>
          </cell>
          <cell r="S242">
            <v>1</v>
          </cell>
          <cell r="Y242">
            <v>1</v>
          </cell>
          <cell r="AD242">
            <v>1</v>
          </cell>
          <cell r="AJ242">
            <v>1</v>
          </cell>
          <cell r="AN242">
            <v>1</v>
          </cell>
        </row>
        <row r="243">
          <cell r="D243" t="str">
            <v>男</v>
          </cell>
          <cell r="E243" t="str">
            <v>岐阜</v>
          </cell>
          <cell r="H243" t="str">
            <v>8</v>
          </cell>
          <cell r="P243">
            <v>1</v>
          </cell>
          <cell r="S243">
            <v>1</v>
          </cell>
          <cell r="Z243">
            <v>1</v>
          </cell>
          <cell r="AE243">
            <v>1</v>
          </cell>
          <cell r="AJ243">
            <v>1</v>
          </cell>
          <cell r="AN243">
            <v>1</v>
          </cell>
        </row>
        <row r="244">
          <cell r="D244" t="str">
            <v>男</v>
          </cell>
          <cell r="E244" t="str">
            <v>岐阜</v>
          </cell>
          <cell r="H244" t="str">
            <v>6</v>
          </cell>
          <cell r="P244">
            <v>1</v>
          </cell>
          <cell r="T244">
            <v>1</v>
          </cell>
          <cell r="X244">
            <v>1</v>
          </cell>
          <cell r="AD244">
            <v>1</v>
          </cell>
          <cell r="AH244">
            <v>1</v>
          </cell>
          <cell r="AN244">
            <v>1</v>
          </cell>
        </row>
        <row r="245">
          <cell r="D245" t="str">
            <v>女</v>
          </cell>
          <cell r="E245" t="str">
            <v>長野</v>
          </cell>
          <cell r="H245" t="str">
            <v>2</v>
          </cell>
          <cell r="O245">
            <v>1</v>
          </cell>
          <cell r="S245">
            <v>1</v>
          </cell>
          <cell r="Y245">
            <v>1</v>
          </cell>
          <cell r="AD245">
            <v>1</v>
          </cell>
          <cell r="AI245">
            <v>1</v>
          </cell>
          <cell r="AL245">
            <v>1</v>
          </cell>
        </row>
        <row r="246">
          <cell r="D246" t="str">
            <v>女</v>
          </cell>
          <cell r="E246" t="str">
            <v>長野</v>
          </cell>
          <cell r="H246" t="str">
            <v>4</v>
          </cell>
          <cell r="O246">
            <v>1</v>
          </cell>
          <cell r="R246">
            <v>1</v>
          </cell>
          <cell r="W246">
            <v>1</v>
          </cell>
          <cell r="AD246">
            <v>1</v>
          </cell>
          <cell r="AJ246">
            <v>1</v>
          </cell>
          <cell r="AL246">
            <v>1</v>
          </cell>
        </row>
        <row r="247">
          <cell r="D247" t="str">
            <v>女</v>
          </cell>
          <cell r="E247" t="str">
            <v>長野</v>
          </cell>
          <cell r="H247" t="str">
            <v>5</v>
          </cell>
          <cell r="O247">
            <v>1</v>
          </cell>
          <cell r="Q247">
            <v>1</v>
          </cell>
          <cell r="Y247">
            <v>1</v>
          </cell>
          <cell r="AD247">
            <v>1</v>
          </cell>
          <cell r="AK247">
            <v>1</v>
          </cell>
        </row>
        <row r="248">
          <cell r="D248" t="str">
            <v>男</v>
          </cell>
          <cell r="E248" t="str">
            <v>長野</v>
          </cell>
          <cell r="H248" t="str">
            <v>4</v>
          </cell>
          <cell r="M248">
            <v>1</v>
          </cell>
          <cell r="U248">
            <v>1</v>
          </cell>
          <cell r="Y248">
            <v>1</v>
          </cell>
          <cell r="AA248">
            <v>1</v>
          </cell>
          <cell r="AF248">
            <v>1</v>
          </cell>
          <cell r="AK248">
            <v>1</v>
          </cell>
        </row>
        <row r="249">
          <cell r="D249" t="str">
            <v>男</v>
          </cell>
          <cell r="E249" t="str">
            <v>長野</v>
          </cell>
          <cell r="H249" t="str">
            <v>5</v>
          </cell>
          <cell r="M249">
            <v>1</v>
          </cell>
          <cell r="R249">
            <v>1</v>
          </cell>
          <cell r="Y249">
            <v>1</v>
          </cell>
          <cell r="AC249">
            <v>1</v>
          </cell>
          <cell r="AG249">
            <v>1</v>
          </cell>
        </row>
        <row r="250">
          <cell r="D250" t="str">
            <v>女</v>
          </cell>
          <cell r="E250" t="str">
            <v>長野</v>
          </cell>
          <cell r="H250" t="str">
            <v>5</v>
          </cell>
          <cell r="N250">
            <v>1</v>
          </cell>
          <cell r="S250">
            <v>1</v>
          </cell>
          <cell r="X250">
            <v>1</v>
          </cell>
          <cell r="AC250">
            <v>1</v>
          </cell>
          <cell r="AH250">
            <v>1</v>
          </cell>
          <cell r="AM250">
            <v>1</v>
          </cell>
        </row>
        <row r="251">
          <cell r="D251" t="str">
            <v>男</v>
          </cell>
          <cell r="E251" t="str">
            <v>長野</v>
          </cell>
          <cell r="H251" t="str">
            <v>4</v>
          </cell>
          <cell r="P251">
            <v>1</v>
          </cell>
          <cell r="T251">
            <v>1</v>
          </cell>
          <cell r="Z251">
            <v>1</v>
          </cell>
          <cell r="AE251">
            <v>1</v>
          </cell>
          <cell r="AJ251">
            <v>1</v>
          </cell>
          <cell r="AN251">
            <v>1</v>
          </cell>
        </row>
        <row r="252">
          <cell r="D252" t="str">
            <v>男</v>
          </cell>
          <cell r="E252" t="str">
            <v>長野</v>
          </cell>
          <cell r="H252" t="str">
            <v>4</v>
          </cell>
          <cell r="P252">
            <v>1</v>
          </cell>
          <cell r="S252">
            <v>1</v>
          </cell>
          <cell r="X252">
            <v>1</v>
          </cell>
          <cell r="AD252">
            <v>1</v>
          </cell>
          <cell r="AJ252">
            <v>1</v>
          </cell>
          <cell r="AN252">
            <v>1</v>
          </cell>
        </row>
        <row r="253">
          <cell r="D253" t="str">
            <v>男</v>
          </cell>
          <cell r="E253" t="str">
            <v>長野</v>
          </cell>
          <cell r="H253" t="str">
            <v>2</v>
          </cell>
          <cell r="O253">
            <v>1</v>
          </cell>
          <cell r="Q253">
            <v>1</v>
          </cell>
          <cell r="X253">
            <v>1</v>
          </cell>
          <cell r="AA253">
            <v>1</v>
          </cell>
          <cell r="AF253">
            <v>1</v>
          </cell>
          <cell r="AK253">
            <v>1</v>
          </cell>
        </row>
        <row r="254">
          <cell r="D254" t="str">
            <v>男</v>
          </cell>
          <cell r="E254" t="str">
            <v>長野</v>
          </cell>
          <cell r="H254" t="str">
            <v>3</v>
          </cell>
          <cell r="P254">
            <v>1</v>
          </cell>
          <cell r="S254">
            <v>1</v>
          </cell>
          <cell r="X254">
            <v>1</v>
          </cell>
          <cell r="AD254">
            <v>1</v>
          </cell>
          <cell r="AH254">
            <v>1</v>
          </cell>
          <cell r="AN254">
            <v>1</v>
          </cell>
        </row>
        <row r="255">
          <cell r="D255" t="str">
            <v>女</v>
          </cell>
          <cell r="E255" t="str">
            <v>長野</v>
          </cell>
          <cell r="H255" t="str">
            <v>3</v>
          </cell>
          <cell r="O255">
            <v>1</v>
          </cell>
          <cell r="S255">
            <v>1</v>
          </cell>
          <cell r="X255">
            <v>1</v>
          </cell>
          <cell r="AC255">
            <v>1</v>
          </cell>
          <cell r="AI255">
            <v>1</v>
          </cell>
          <cell r="AN255">
            <v>1</v>
          </cell>
        </row>
        <row r="256">
          <cell r="E256" t="str">
            <v>長野</v>
          </cell>
          <cell r="H256" t="str">
            <v/>
          </cell>
          <cell r="N256">
            <v>1</v>
          </cell>
          <cell r="R256">
            <v>1</v>
          </cell>
          <cell r="W256">
            <v>1</v>
          </cell>
          <cell r="AB256">
            <v>1</v>
          </cell>
          <cell r="AG256">
            <v>1</v>
          </cell>
          <cell r="AL256">
            <v>1</v>
          </cell>
        </row>
        <row r="257">
          <cell r="D257" t="str">
            <v>男</v>
          </cell>
          <cell r="E257" t="str">
            <v>長野</v>
          </cell>
          <cell r="H257" t="str">
            <v/>
          </cell>
          <cell r="N257">
            <v>1</v>
          </cell>
          <cell r="T257">
            <v>1</v>
          </cell>
          <cell r="Y257">
            <v>1</v>
          </cell>
          <cell r="AE257">
            <v>1</v>
          </cell>
          <cell r="AJ257">
            <v>1</v>
          </cell>
          <cell r="AM257">
            <v>1</v>
          </cell>
        </row>
        <row r="258">
          <cell r="D258" t="str">
            <v>女</v>
          </cell>
          <cell r="E258" t="str">
            <v>長野</v>
          </cell>
          <cell r="H258" t="str">
            <v/>
          </cell>
          <cell r="P258">
            <v>1</v>
          </cell>
          <cell r="S258">
            <v>1</v>
          </cell>
          <cell r="Z258">
            <v>1</v>
          </cell>
          <cell r="AC258">
            <v>1</v>
          </cell>
          <cell r="AH258">
            <v>1</v>
          </cell>
          <cell r="AM258">
            <v>1</v>
          </cell>
        </row>
        <row r="259">
          <cell r="D259" t="str">
            <v>女</v>
          </cell>
          <cell r="E259" t="str">
            <v>長野</v>
          </cell>
          <cell r="H259" t="str">
            <v>4</v>
          </cell>
          <cell r="O259">
            <v>1</v>
          </cell>
          <cell r="T259">
            <v>1</v>
          </cell>
          <cell r="Z259">
            <v>1</v>
          </cell>
          <cell r="AC259">
            <v>1</v>
          </cell>
          <cell r="AJ259">
            <v>1</v>
          </cell>
          <cell r="AM259">
            <v>1</v>
          </cell>
        </row>
        <row r="260">
          <cell r="E260" t="str">
            <v>長野</v>
          </cell>
          <cell r="H260" t="str">
            <v/>
          </cell>
          <cell r="P260">
            <v>1</v>
          </cell>
          <cell r="R260">
            <v>1</v>
          </cell>
          <cell r="X260">
            <v>1</v>
          </cell>
          <cell r="AD260">
            <v>1</v>
          </cell>
          <cell r="AI260">
            <v>1</v>
          </cell>
          <cell r="AN260">
            <v>1</v>
          </cell>
        </row>
        <row r="261">
          <cell r="D261" t="str">
            <v>男</v>
          </cell>
          <cell r="E261" t="str">
            <v>長野</v>
          </cell>
          <cell r="H261" t="str">
            <v>3</v>
          </cell>
          <cell r="O261">
            <v>1</v>
          </cell>
          <cell r="S261">
            <v>1</v>
          </cell>
          <cell r="X261">
            <v>1</v>
          </cell>
          <cell r="AD261">
            <v>1</v>
          </cell>
          <cell r="AJ261">
            <v>1</v>
          </cell>
          <cell r="AN261">
            <v>1</v>
          </cell>
        </row>
        <row r="262">
          <cell r="D262" t="str">
            <v>女</v>
          </cell>
          <cell r="E262" t="str">
            <v>長野</v>
          </cell>
          <cell r="H262" t="str">
            <v>1</v>
          </cell>
          <cell r="O262">
            <v>1</v>
          </cell>
          <cell r="R262">
            <v>1</v>
          </cell>
          <cell r="W262">
            <v>1</v>
          </cell>
          <cell r="AB262">
            <v>1</v>
          </cell>
          <cell r="AH262">
            <v>1</v>
          </cell>
          <cell r="AM262">
            <v>1</v>
          </cell>
        </row>
        <row r="263">
          <cell r="D263" t="str">
            <v>女</v>
          </cell>
          <cell r="E263" t="str">
            <v>長野</v>
          </cell>
          <cell r="H263" t="str">
            <v>4</v>
          </cell>
          <cell r="P263">
            <v>1</v>
          </cell>
          <cell r="U263">
            <v>1</v>
          </cell>
          <cell r="X263">
            <v>1</v>
          </cell>
          <cell r="AC263">
            <v>1</v>
          </cell>
          <cell r="AI263">
            <v>1</v>
          </cell>
          <cell r="AN263">
            <v>1</v>
          </cell>
        </row>
        <row r="264">
          <cell r="D264" t="str">
            <v>女</v>
          </cell>
          <cell r="E264" t="str">
            <v>長野</v>
          </cell>
          <cell r="H264" t="str">
            <v/>
          </cell>
          <cell r="P264">
            <v>1</v>
          </cell>
          <cell r="S264">
            <v>1</v>
          </cell>
          <cell r="X264">
            <v>1</v>
          </cell>
          <cell r="AC264">
            <v>1</v>
          </cell>
          <cell r="AJ264">
            <v>1</v>
          </cell>
          <cell r="AM264">
            <v>1</v>
          </cell>
        </row>
        <row r="265">
          <cell r="D265" t="str">
            <v>男</v>
          </cell>
          <cell r="E265" t="str">
            <v>長野</v>
          </cell>
          <cell r="H265" t="str">
            <v>4</v>
          </cell>
          <cell r="O265">
            <v>1</v>
          </cell>
          <cell r="S265">
            <v>1</v>
          </cell>
          <cell r="X265">
            <v>1</v>
          </cell>
          <cell r="AC265">
            <v>1</v>
          </cell>
          <cell r="AH265">
            <v>1</v>
          </cell>
          <cell r="AM265">
            <v>1</v>
          </cell>
        </row>
        <row r="266">
          <cell r="D266" t="str">
            <v>男</v>
          </cell>
          <cell r="E266" t="str">
            <v>長野</v>
          </cell>
          <cell r="H266" t="str">
            <v>4</v>
          </cell>
          <cell r="P266">
            <v>1</v>
          </cell>
          <cell r="S266">
            <v>1</v>
          </cell>
          <cell r="Y266">
            <v>1</v>
          </cell>
          <cell r="AE266">
            <v>1</v>
          </cell>
          <cell r="AJ266">
            <v>1</v>
          </cell>
          <cell r="AN266">
            <v>1</v>
          </cell>
        </row>
        <row r="267">
          <cell r="D267" t="str">
            <v>男</v>
          </cell>
          <cell r="E267" t="str">
            <v>長野</v>
          </cell>
          <cell r="H267" t="str">
            <v>5</v>
          </cell>
          <cell r="M267">
            <v>1</v>
          </cell>
          <cell r="R267">
            <v>1</v>
          </cell>
          <cell r="Y267">
            <v>1</v>
          </cell>
          <cell r="AD267">
            <v>1</v>
          </cell>
          <cell r="AI267">
            <v>1</v>
          </cell>
          <cell r="AN267">
            <v>1</v>
          </cell>
        </row>
        <row r="268">
          <cell r="D268" t="str">
            <v>女</v>
          </cell>
          <cell r="E268" t="str">
            <v>長野</v>
          </cell>
          <cell r="H268" t="str">
            <v>5</v>
          </cell>
          <cell r="O268">
            <v>1</v>
          </cell>
          <cell r="S268">
            <v>1</v>
          </cell>
          <cell r="Y268">
            <v>1</v>
          </cell>
          <cell r="AD268">
            <v>1</v>
          </cell>
          <cell r="AH268">
            <v>1</v>
          </cell>
          <cell r="AN268">
            <v>1</v>
          </cell>
        </row>
        <row r="269">
          <cell r="D269" t="str">
            <v>女</v>
          </cell>
          <cell r="E269" t="str">
            <v>長野</v>
          </cell>
          <cell r="H269" t="str">
            <v>3</v>
          </cell>
          <cell r="O269">
            <v>1</v>
          </cell>
          <cell r="S269">
            <v>1</v>
          </cell>
          <cell r="X269">
            <v>1</v>
          </cell>
          <cell r="AD269">
            <v>1</v>
          </cell>
          <cell r="AI269">
            <v>1</v>
          </cell>
          <cell r="AN269">
            <v>1</v>
          </cell>
        </row>
        <row r="270">
          <cell r="D270" t="str">
            <v>女</v>
          </cell>
          <cell r="E270" t="str">
            <v>長野</v>
          </cell>
          <cell r="H270" t="str">
            <v>7</v>
          </cell>
          <cell r="P270">
            <v>1</v>
          </cell>
          <cell r="T270">
            <v>1</v>
          </cell>
          <cell r="Z270">
            <v>1</v>
          </cell>
          <cell r="AD270">
            <v>1</v>
          </cell>
          <cell r="AJ270">
            <v>1</v>
          </cell>
        </row>
        <row r="271">
          <cell r="D271" t="str">
            <v>男</v>
          </cell>
          <cell r="E271" t="str">
            <v>長野</v>
          </cell>
          <cell r="H271" t="str">
            <v>5</v>
          </cell>
          <cell r="N271">
            <v>1</v>
          </cell>
          <cell r="S271">
            <v>1</v>
          </cell>
          <cell r="Y271">
            <v>1</v>
          </cell>
          <cell r="AC271">
            <v>1</v>
          </cell>
          <cell r="AJ271">
            <v>1</v>
          </cell>
          <cell r="AN271">
            <v>1</v>
          </cell>
        </row>
        <row r="272">
          <cell r="D272" t="str">
            <v>男</v>
          </cell>
          <cell r="E272" t="str">
            <v>長野</v>
          </cell>
          <cell r="H272" t="str">
            <v>6</v>
          </cell>
          <cell r="P272">
            <v>1</v>
          </cell>
          <cell r="S272">
            <v>1</v>
          </cell>
          <cell r="X272">
            <v>1</v>
          </cell>
          <cell r="AD272">
            <v>1</v>
          </cell>
          <cell r="AH272">
            <v>1</v>
          </cell>
          <cell r="AO272">
            <v>1</v>
          </cell>
        </row>
        <row r="273">
          <cell r="D273" t="str">
            <v>女</v>
          </cell>
          <cell r="E273" t="str">
            <v>長野</v>
          </cell>
          <cell r="H273" t="str">
            <v>5</v>
          </cell>
          <cell r="O273">
            <v>1</v>
          </cell>
          <cell r="Q273">
            <v>1</v>
          </cell>
          <cell r="W273">
            <v>1</v>
          </cell>
          <cell r="AB273">
            <v>1</v>
          </cell>
          <cell r="AJ273">
            <v>1</v>
          </cell>
          <cell r="AN273">
            <v>1</v>
          </cell>
        </row>
        <row r="274">
          <cell r="D274" t="str">
            <v>男</v>
          </cell>
          <cell r="E274" t="str">
            <v>長野</v>
          </cell>
          <cell r="H274" t="str">
            <v>4</v>
          </cell>
          <cell r="P274">
            <v>1</v>
          </cell>
          <cell r="U274">
            <v>1</v>
          </cell>
          <cell r="Z274">
            <v>1</v>
          </cell>
          <cell r="AE274">
            <v>1</v>
          </cell>
          <cell r="AJ274">
            <v>1</v>
          </cell>
          <cell r="AO274">
            <v>1</v>
          </cell>
        </row>
        <row r="275">
          <cell r="D275" t="str">
            <v>女</v>
          </cell>
          <cell r="E275" t="str">
            <v>長野</v>
          </cell>
          <cell r="H275" t="str">
            <v>6</v>
          </cell>
          <cell r="P275">
            <v>1</v>
          </cell>
          <cell r="T275">
            <v>1</v>
          </cell>
          <cell r="X275">
            <v>1</v>
          </cell>
          <cell r="AE275">
            <v>1</v>
          </cell>
          <cell r="AJ275">
            <v>1</v>
          </cell>
          <cell r="AO275">
            <v>1</v>
          </cell>
        </row>
        <row r="276">
          <cell r="D276" t="str">
            <v>男</v>
          </cell>
          <cell r="E276" t="str">
            <v>長野</v>
          </cell>
          <cell r="H276" t="str">
            <v>3</v>
          </cell>
          <cell r="O276">
            <v>1</v>
          </cell>
          <cell r="T276">
            <v>1</v>
          </cell>
          <cell r="Y276">
            <v>1</v>
          </cell>
          <cell r="AC276">
            <v>1</v>
          </cell>
          <cell r="AG276">
            <v>1</v>
          </cell>
          <cell r="AL276">
            <v>1</v>
          </cell>
        </row>
        <row r="277">
          <cell r="D277" t="str">
            <v>男</v>
          </cell>
          <cell r="E277" t="str">
            <v>長野</v>
          </cell>
          <cell r="H277" t="str">
            <v>3</v>
          </cell>
          <cell r="P277">
            <v>1</v>
          </cell>
          <cell r="T277">
            <v>1</v>
          </cell>
          <cell r="Y277">
            <v>1</v>
          </cell>
          <cell r="AE277">
            <v>1</v>
          </cell>
          <cell r="AH277">
            <v>1</v>
          </cell>
          <cell r="AM277">
            <v>1</v>
          </cell>
        </row>
        <row r="278">
          <cell r="D278" t="str">
            <v>男</v>
          </cell>
          <cell r="E278" t="str">
            <v>長野</v>
          </cell>
          <cell r="H278" t="str">
            <v/>
          </cell>
          <cell r="N278">
            <v>1</v>
          </cell>
          <cell r="R278">
            <v>1</v>
          </cell>
          <cell r="X278">
            <v>1</v>
          </cell>
          <cell r="AC278">
            <v>1</v>
          </cell>
          <cell r="AI278">
            <v>1</v>
          </cell>
          <cell r="AM278">
            <v>1</v>
          </cell>
        </row>
        <row r="279">
          <cell r="D279" t="str">
            <v>女</v>
          </cell>
          <cell r="E279" t="str">
            <v>長野</v>
          </cell>
          <cell r="H279" t="str">
            <v>2</v>
          </cell>
          <cell r="P279">
            <v>1</v>
          </cell>
          <cell r="T279">
            <v>1</v>
          </cell>
          <cell r="Z279">
            <v>1</v>
          </cell>
          <cell r="AC279">
            <v>1</v>
          </cell>
          <cell r="AH279">
            <v>1</v>
          </cell>
          <cell r="AM279">
            <v>1</v>
          </cell>
        </row>
        <row r="280">
          <cell r="D280" t="str">
            <v>男</v>
          </cell>
          <cell r="E280" t="str">
            <v>長野</v>
          </cell>
          <cell r="H280" t="str">
            <v>3</v>
          </cell>
          <cell r="N280">
            <v>1</v>
          </cell>
          <cell r="U280">
            <v>1</v>
          </cell>
          <cell r="Y280">
            <v>1</v>
          </cell>
          <cell r="AC280">
            <v>1</v>
          </cell>
          <cell r="AH280">
            <v>1</v>
          </cell>
          <cell r="AM280">
            <v>1</v>
          </cell>
        </row>
        <row r="281">
          <cell r="D281" t="str">
            <v>女</v>
          </cell>
          <cell r="E281" t="str">
            <v>長野</v>
          </cell>
          <cell r="H281" t="str">
            <v>2</v>
          </cell>
          <cell r="O281">
            <v>1</v>
          </cell>
          <cell r="S281">
            <v>1</v>
          </cell>
          <cell r="Z281">
            <v>1</v>
          </cell>
          <cell r="AC281">
            <v>1</v>
          </cell>
          <cell r="AH281">
            <v>1</v>
          </cell>
          <cell r="AM281">
            <v>1</v>
          </cell>
        </row>
        <row r="282">
          <cell r="E282" t="str">
            <v>長野</v>
          </cell>
          <cell r="H282" t="str">
            <v/>
          </cell>
          <cell r="P282">
            <v>1</v>
          </cell>
          <cell r="U282">
            <v>1</v>
          </cell>
          <cell r="Z282">
            <v>1</v>
          </cell>
          <cell r="AE282">
            <v>1</v>
          </cell>
          <cell r="AJ282">
            <v>1</v>
          </cell>
          <cell r="AO282">
            <v>1</v>
          </cell>
        </row>
        <row r="283">
          <cell r="D283" t="str">
            <v>女</v>
          </cell>
          <cell r="E283" t="str">
            <v>岐阜</v>
          </cell>
          <cell r="H283" t="str">
            <v>4</v>
          </cell>
          <cell r="O283">
            <v>1</v>
          </cell>
          <cell r="S283">
            <v>1</v>
          </cell>
          <cell r="X283">
            <v>1</v>
          </cell>
          <cell r="AD283">
            <v>1</v>
          </cell>
          <cell r="AI283">
            <v>1</v>
          </cell>
          <cell r="AN283">
            <v>1</v>
          </cell>
        </row>
        <row r="284">
          <cell r="D284" t="str">
            <v>男</v>
          </cell>
          <cell r="E284" t="str">
            <v>岐阜</v>
          </cell>
          <cell r="H284" t="str">
            <v>2</v>
          </cell>
          <cell r="M284">
            <v>1</v>
          </cell>
          <cell r="Q284">
            <v>1</v>
          </cell>
          <cell r="V284">
            <v>1</v>
          </cell>
          <cell r="AA284">
            <v>1</v>
          </cell>
          <cell r="AF284">
            <v>1</v>
          </cell>
          <cell r="AK284">
            <v>1</v>
          </cell>
        </row>
        <row r="285">
          <cell r="D285" t="str">
            <v>女</v>
          </cell>
          <cell r="E285" t="str">
            <v>岐阜</v>
          </cell>
          <cell r="H285" t="str">
            <v>5</v>
          </cell>
          <cell r="N285">
            <v>1</v>
          </cell>
          <cell r="S285">
            <v>1</v>
          </cell>
          <cell r="X285">
            <v>1</v>
          </cell>
          <cell r="AD285">
            <v>1</v>
          </cell>
          <cell r="AH285">
            <v>1</v>
          </cell>
          <cell r="AM285">
            <v>1</v>
          </cell>
        </row>
        <row r="286">
          <cell r="D286" t="str">
            <v>男</v>
          </cell>
          <cell r="E286" t="str">
            <v>岐阜</v>
          </cell>
          <cell r="H286" t="str">
            <v>4</v>
          </cell>
          <cell r="P286">
            <v>1</v>
          </cell>
          <cell r="S286">
            <v>1</v>
          </cell>
          <cell r="Y286">
            <v>1</v>
          </cell>
          <cell r="AD286">
            <v>1</v>
          </cell>
          <cell r="AJ286">
            <v>1</v>
          </cell>
          <cell r="AO286">
            <v>1</v>
          </cell>
        </row>
        <row r="287">
          <cell r="D287" t="str">
            <v>女</v>
          </cell>
          <cell r="E287" t="str">
            <v>岐阜</v>
          </cell>
          <cell r="H287" t="str">
            <v>6</v>
          </cell>
          <cell r="T287">
            <v>1</v>
          </cell>
          <cell r="Y287">
            <v>1</v>
          </cell>
          <cell r="AB287">
            <v>1</v>
          </cell>
          <cell r="AH287">
            <v>1</v>
          </cell>
          <cell r="AM287">
            <v>1</v>
          </cell>
        </row>
        <row r="288">
          <cell r="D288" t="str">
            <v>女</v>
          </cell>
          <cell r="E288" t="str">
            <v>岐阜</v>
          </cell>
          <cell r="H288" t="str">
            <v>8</v>
          </cell>
          <cell r="O288">
            <v>1</v>
          </cell>
          <cell r="R288">
            <v>1</v>
          </cell>
          <cell r="W288">
            <v>1</v>
          </cell>
          <cell r="AE288">
            <v>1</v>
          </cell>
          <cell r="AJ288">
            <v>1</v>
          </cell>
          <cell r="AL288">
            <v>1</v>
          </cell>
        </row>
        <row r="289">
          <cell r="D289" t="str">
            <v>男</v>
          </cell>
          <cell r="E289" t="str">
            <v>岐阜</v>
          </cell>
          <cell r="H289" t="str">
            <v>5</v>
          </cell>
          <cell r="N289">
            <v>1</v>
          </cell>
          <cell r="U289">
            <v>1</v>
          </cell>
          <cell r="X289">
            <v>1</v>
          </cell>
          <cell r="AD289">
            <v>1</v>
          </cell>
          <cell r="AI289">
            <v>1</v>
          </cell>
          <cell r="AO289">
            <v>1</v>
          </cell>
        </row>
        <row r="290">
          <cell r="D290" t="str">
            <v>女</v>
          </cell>
          <cell r="E290" t="str">
            <v>岐阜</v>
          </cell>
          <cell r="H290" t="str">
            <v>8</v>
          </cell>
          <cell r="L290">
            <v>1</v>
          </cell>
          <cell r="Q290">
            <v>1</v>
          </cell>
          <cell r="X290">
            <v>1</v>
          </cell>
          <cell r="AC290">
            <v>1</v>
          </cell>
          <cell r="AH290">
            <v>1</v>
          </cell>
          <cell r="AL290">
            <v>1</v>
          </cell>
        </row>
        <row r="291">
          <cell r="D291" t="str">
            <v>男</v>
          </cell>
          <cell r="E291" t="str">
            <v>岐阜</v>
          </cell>
          <cell r="H291" t="str">
            <v>5</v>
          </cell>
          <cell r="N291">
            <v>1</v>
          </cell>
          <cell r="U291">
            <v>1</v>
          </cell>
          <cell r="X291">
            <v>1</v>
          </cell>
          <cell r="AD291">
            <v>1</v>
          </cell>
          <cell r="AJ291">
            <v>1</v>
          </cell>
          <cell r="AN291">
            <v>1</v>
          </cell>
        </row>
        <row r="292">
          <cell r="D292" t="str">
            <v>女</v>
          </cell>
          <cell r="E292" t="str">
            <v>岐阜</v>
          </cell>
          <cell r="H292" t="str">
            <v/>
          </cell>
          <cell r="P292">
            <v>1</v>
          </cell>
          <cell r="S292">
            <v>1</v>
          </cell>
          <cell r="W292">
            <v>1</v>
          </cell>
          <cell r="AC292">
            <v>1</v>
          </cell>
          <cell r="AH292">
            <v>1</v>
          </cell>
          <cell r="AM292">
            <v>1</v>
          </cell>
        </row>
        <row r="293">
          <cell r="D293" t="str">
            <v>女</v>
          </cell>
          <cell r="E293" t="str">
            <v>岐阜</v>
          </cell>
          <cell r="H293" t="str">
            <v>5</v>
          </cell>
          <cell r="P293">
            <v>1</v>
          </cell>
          <cell r="Q293">
            <v>1</v>
          </cell>
          <cell r="X293">
            <v>1</v>
          </cell>
          <cell r="AC293">
            <v>1</v>
          </cell>
          <cell r="AH293">
            <v>1</v>
          </cell>
          <cell r="AN293">
            <v>1</v>
          </cell>
        </row>
        <row r="294">
          <cell r="D294" t="str">
            <v>女</v>
          </cell>
          <cell r="E294" t="str">
            <v>岐阜</v>
          </cell>
          <cell r="H294" t="str">
            <v>8</v>
          </cell>
          <cell r="L294">
            <v>1</v>
          </cell>
          <cell r="Q294">
            <v>1</v>
          </cell>
          <cell r="V294">
            <v>1</v>
          </cell>
          <cell r="AA294">
            <v>1</v>
          </cell>
          <cell r="AF294">
            <v>1</v>
          </cell>
          <cell r="AK294">
            <v>1</v>
          </cell>
        </row>
        <row r="295">
          <cell r="D295" t="str">
            <v>男</v>
          </cell>
          <cell r="E295" t="str">
            <v>岐阜</v>
          </cell>
          <cell r="H295" t="str">
            <v>6</v>
          </cell>
          <cell r="O295">
            <v>1</v>
          </cell>
          <cell r="S295">
            <v>1</v>
          </cell>
          <cell r="V295">
            <v>1</v>
          </cell>
          <cell r="AC295">
            <v>1</v>
          </cell>
        </row>
        <row r="296">
          <cell r="D296" t="str">
            <v>女</v>
          </cell>
          <cell r="E296" t="str">
            <v>岐阜</v>
          </cell>
          <cell r="H296" t="str">
            <v>7</v>
          </cell>
          <cell r="N296">
            <v>1</v>
          </cell>
          <cell r="U296">
            <v>1</v>
          </cell>
          <cell r="X296">
            <v>1</v>
          </cell>
          <cell r="AD296">
            <v>1</v>
          </cell>
          <cell r="AJ296">
            <v>1</v>
          </cell>
          <cell r="AO296">
            <v>1</v>
          </cell>
        </row>
        <row r="297">
          <cell r="D297" t="str">
            <v>女</v>
          </cell>
          <cell r="E297" t="str">
            <v>岐阜</v>
          </cell>
          <cell r="H297" t="str">
            <v>7</v>
          </cell>
          <cell r="O297">
            <v>1</v>
          </cell>
          <cell r="T297">
            <v>1</v>
          </cell>
          <cell r="X297">
            <v>1</v>
          </cell>
          <cell r="AC297">
            <v>1</v>
          </cell>
          <cell r="AH297">
            <v>1</v>
          </cell>
          <cell r="AM297">
            <v>1</v>
          </cell>
        </row>
        <row r="298">
          <cell r="D298" t="str">
            <v>男</v>
          </cell>
          <cell r="E298" t="str">
            <v>岐阜</v>
          </cell>
          <cell r="H298" t="str">
            <v>8</v>
          </cell>
          <cell r="P298">
            <v>1</v>
          </cell>
          <cell r="U298">
            <v>1</v>
          </cell>
          <cell r="X298">
            <v>1</v>
          </cell>
          <cell r="AC298">
            <v>1</v>
          </cell>
          <cell r="AJ298">
            <v>1</v>
          </cell>
          <cell r="AO298">
            <v>1</v>
          </cell>
        </row>
        <row r="299">
          <cell r="D299" t="str">
            <v>男</v>
          </cell>
          <cell r="E299" t="str">
            <v>岐阜</v>
          </cell>
          <cell r="H299" t="str">
            <v>6</v>
          </cell>
          <cell r="M299">
            <v>1</v>
          </cell>
          <cell r="Q299">
            <v>1</v>
          </cell>
          <cell r="X299">
            <v>1</v>
          </cell>
          <cell r="AC299">
            <v>1</v>
          </cell>
          <cell r="AH299">
            <v>1</v>
          </cell>
          <cell r="AK299">
            <v>1</v>
          </cell>
        </row>
        <row r="300">
          <cell r="D300" t="str">
            <v>女</v>
          </cell>
          <cell r="E300" t="str">
            <v>岐阜</v>
          </cell>
          <cell r="H300" t="str">
            <v>5</v>
          </cell>
          <cell r="P300">
            <v>1</v>
          </cell>
          <cell r="U300">
            <v>1</v>
          </cell>
          <cell r="Y300">
            <v>1</v>
          </cell>
          <cell r="AE300">
            <v>1</v>
          </cell>
          <cell r="AI300">
            <v>1</v>
          </cell>
          <cell r="AM300">
            <v>1</v>
          </cell>
        </row>
        <row r="301">
          <cell r="D301" t="str">
            <v>男</v>
          </cell>
          <cell r="E301" t="str">
            <v>岐阜</v>
          </cell>
          <cell r="H301" t="str">
            <v>5</v>
          </cell>
          <cell r="O301">
            <v>1</v>
          </cell>
          <cell r="R301">
            <v>1</v>
          </cell>
          <cell r="Y301">
            <v>1</v>
          </cell>
          <cell r="AC301">
            <v>1</v>
          </cell>
          <cell r="AI301">
            <v>1</v>
          </cell>
        </row>
        <row r="302">
          <cell r="D302" t="str">
            <v>女</v>
          </cell>
          <cell r="E302" t="str">
            <v>岐阜</v>
          </cell>
          <cell r="H302" t="str">
            <v>4</v>
          </cell>
          <cell r="M302">
            <v>1</v>
          </cell>
          <cell r="R302">
            <v>1</v>
          </cell>
          <cell r="W302">
            <v>1</v>
          </cell>
          <cell r="AE302">
            <v>1</v>
          </cell>
          <cell r="AI302">
            <v>1</v>
          </cell>
          <cell r="AM302">
            <v>1</v>
          </cell>
        </row>
        <row r="303">
          <cell r="D303" t="str">
            <v>女</v>
          </cell>
          <cell r="E303" t="str">
            <v>岐阜</v>
          </cell>
          <cell r="H303" t="str">
            <v>7</v>
          </cell>
          <cell r="M303">
            <v>1</v>
          </cell>
          <cell r="R303">
            <v>1</v>
          </cell>
          <cell r="AE303">
            <v>1</v>
          </cell>
          <cell r="AJ303">
            <v>1</v>
          </cell>
          <cell r="AO303">
            <v>1</v>
          </cell>
        </row>
        <row r="304">
          <cell r="D304" t="str">
            <v>男</v>
          </cell>
          <cell r="E304" t="str">
            <v>岐阜</v>
          </cell>
          <cell r="H304" t="str">
            <v>4</v>
          </cell>
          <cell r="M304">
            <v>1</v>
          </cell>
          <cell r="T304">
            <v>1</v>
          </cell>
          <cell r="Y304">
            <v>1</v>
          </cell>
          <cell r="AE304">
            <v>1</v>
          </cell>
          <cell r="AJ304">
            <v>1</v>
          </cell>
          <cell r="AN304">
            <v>1</v>
          </cell>
        </row>
        <row r="305">
          <cell r="D305" t="str">
            <v>女</v>
          </cell>
          <cell r="E305" t="str">
            <v>岐阜</v>
          </cell>
          <cell r="H305" t="str">
            <v>6</v>
          </cell>
          <cell r="L305">
            <v>1</v>
          </cell>
          <cell r="R305">
            <v>1</v>
          </cell>
          <cell r="Y305">
            <v>1</v>
          </cell>
          <cell r="AB305">
            <v>1</v>
          </cell>
          <cell r="AH305">
            <v>1</v>
          </cell>
          <cell r="AN305">
            <v>1</v>
          </cell>
        </row>
        <row r="306">
          <cell r="D306" t="str">
            <v>男</v>
          </cell>
          <cell r="E306" t="str">
            <v>岐阜</v>
          </cell>
          <cell r="H306" t="str">
            <v>5</v>
          </cell>
          <cell r="N306">
            <v>1</v>
          </cell>
          <cell r="S306">
            <v>1</v>
          </cell>
          <cell r="Y306">
            <v>1</v>
          </cell>
          <cell r="AE306">
            <v>1</v>
          </cell>
          <cell r="AJ306">
            <v>1</v>
          </cell>
          <cell r="AM306">
            <v>1</v>
          </cell>
        </row>
        <row r="307">
          <cell r="D307" t="str">
            <v>男</v>
          </cell>
          <cell r="E307" t="str">
            <v>岐阜</v>
          </cell>
          <cell r="H307" t="str">
            <v>4</v>
          </cell>
          <cell r="P307">
            <v>1</v>
          </cell>
          <cell r="U307">
            <v>1</v>
          </cell>
          <cell r="X307">
            <v>1</v>
          </cell>
          <cell r="AE307">
            <v>1</v>
          </cell>
          <cell r="AJ307">
            <v>1</v>
          </cell>
          <cell r="AN307">
            <v>1</v>
          </cell>
        </row>
        <row r="308">
          <cell r="D308" t="str">
            <v>男</v>
          </cell>
          <cell r="E308" t="str">
            <v>岐阜</v>
          </cell>
          <cell r="H308" t="str">
            <v>6</v>
          </cell>
          <cell r="L308">
            <v>1</v>
          </cell>
          <cell r="U308">
            <v>1</v>
          </cell>
          <cell r="W308">
            <v>1</v>
          </cell>
          <cell r="AB308">
            <v>1</v>
          </cell>
          <cell r="AI308">
            <v>1</v>
          </cell>
          <cell r="AL308">
            <v>1</v>
          </cell>
        </row>
        <row r="309">
          <cell r="D309" t="str">
            <v>女</v>
          </cell>
          <cell r="E309" t="str">
            <v>岐阜</v>
          </cell>
          <cell r="H309" t="str">
            <v>1</v>
          </cell>
          <cell r="P309">
            <v>1</v>
          </cell>
          <cell r="R309">
            <v>1</v>
          </cell>
          <cell r="Y309">
            <v>1</v>
          </cell>
          <cell r="AD309">
            <v>1</v>
          </cell>
          <cell r="AI309">
            <v>1</v>
          </cell>
          <cell r="AL309">
            <v>1</v>
          </cell>
        </row>
        <row r="310">
          <cell r="D310" t="str">
            <v>男</v>
          </cell>
          <cell r="E310" t="str">
            <v>岐阜</v>
          </cell>
          <cell r="H310" t="str">
            <v>1</v>
          </cell>
          <cell r="P310">
            <v>1</v>
          </cell>
          <cell r="U310">
            <v>1</v>
          </cell>
          <cell r="W310">
            <v>1</v>
          </cell>
          <cell r="AB310">
            <v>1</v>
          </cell>
          <cell r="AI310">
            <v>1</v>
          </cell>
          <cell r="AN310">
            <v>1</v>
          </cell>
        </row>
        <row r="311">
          <cell r="D311" t="str">
            <v>女</v>
          </cell>
          <cell r="E311" t="str">
            <v>岐阜</v>
          </cell>
          <cell r="H311" t="str">
            <v>7</v>
          </cell>
          <cell r="L311">
            <v>1</v>
          </cell>
          <cell r="R311">
            <v>1</v>
          </cell>
          <cell r="X311">
            <v>1</v>
          </cell>
          <cell r="AB311">
            <v>1</v>
          </cell>
          <cell r="AH311">
            <v>1</v>
          </cell>
          <cell r="AM311">
            <v>1</v>
          </cell>
        </row>
        <row r="312">
          <cell r="D312" t="str">
            <v>男</v>
          </cell>
          <cell r="E312" t="str">
            <v>岐阜</v>
          </cell>
          <cell r="H312" t="str">
            <v>6</v>
          </cell>
          <cell r="L312">
            <v>1</v>
          </cell>
          <cell r="R312">
            <v>1</v>
          </cell>
          <cell r="W312">
            <v>1</v>
          </cell>
          <cell r="AB312">
            <v>1</v>
          </cell>
          <cell r="AH312">
            <v>1</v>
          </cell>
          <cell r="AK312">
            <v>1</v>
          </cell>
        </row>
        <row r="313">
          <cell r="D313" t="str">
            <v>男</v>
          </cell>
          <cell r="E313" t="str">
            <v>岐阜</v>
          </cell>
          <cell r="H313" t="str">
            <v>7</v>
          </cell>
          <cell r="L313">
            <v>1</v>
          </cell>
          <cell r="R313">
            <v>1</v>
          </cell>
          <cell r="W313">
            <v>1</v>
          </cell>
          <cell r="AA313">
            <v>1</v>
          </cell>
          <cell r="AF313">
            <v>1</v>
          </cell>
          <cell r="AK313">
            <v>1</v>
          </cell>
        </row>
        <row r="314">
          <cell r="D314" t="str">
            <v>男</v>
          </cell>
          <cell r="E314" t="str">
            <v>岐阜</v>
          </cell>
          <cell r="H314" t="str">
            <v>5</v>
          </cell>
          <cell r="M314">
            <v>1</v>
          </cell>
          <cell r="R314">
            <v>1</v>
          </cell>
          <cell r="W314">
            <v>1</v>
          </cell>
          <cell r="AC314">
            <v>1</v>
          </cell>
          <cell r="AH314">
            <v>1</v>
          </cell>
          <cell r="AL314">
            <v>1</v>
          </cell>
        </row>
        <row r="315">
          <cell r="D315" t="str">
            <v>女</v>
          </cell>
          <cell r="E315" t="str">
            <v>岐阜</v>
          </cell>
          <cell r="H315" t="str">
            <v/>
          </cell>
          <cell r="P315">
            <v>1</v>
          </cell>
          <cell r="T315">
            <v>1</v>
          </cell>
          <cell r="Y315">
            <v>1</v>
          </cell>
          <cell r="AE315">
            <v>1</v>
          </cell>
          <cell r="AH315">
            <v>1</v>
          </cell>
          <cell r="AN315">
            <v>1</v>
          </cell>
        </row>
        <row r="316">
          <cell r="D316" t="str">
            <v>男</v>
          </cell>
          <cell r="E316" t="str">
            <v>岐阜</v>
          </cell>
          <cell r="H316" t="str">
            <v>8</v>
          </cell>
          <cell r="L316">
            <v>1</v>
          </cell>
          <cell r="Q316">
            <v>1</v>
          </cell>
          <cell r="V316">
            <v>1</v>
          </cell>
          <cell r="AB316">
            <v>1</v>
          </cell>
          <cell r="AG316">
            <v>1</v>
          </cell>
          <cell r="AL316">
            <v>1</v>
          </cell>
        </row>
        <row r="317">
          <cell r="D317" t="str">
            <v>男</v>
          </cell>
          <cell r="E317" t="str">
            <v>岐阜</v>
          </cell>
          <cell r="H317" t="str">
            <v>6</v>
          </cell>
          <cell r="M317">
            <v>1</v>
          </cell>
          <cell r="R317">
            <v>1</v>
          </cell>
          <cell r="W317">
            <v>1</v>
          </cell>
          <cell r="AC317">
            <v>1</v>
          </cell>
          <cell r="AG317">
            <v>1</v>
          </cell>
          <cell r="AM317">
            <v>1</v>
          </cell>
        </row>
        <row r="318">
          <cell r="D318" t="str">
            <v>男</v>
          </cell>
          <cell r="E318" t="str">
            <v>愛知</v>
          </cell>
          <cell r="H318" t="str">
            <v>2</v>
          </cell>
          <cell r="P318">
            <v>1</v>
          </cell>
          <cell r="U318">
            <v>1</v>
          </cell>
          <cell r="Z318">
            <v>1</v>
          </cell>
          <cell r="AE318">
            <v>1</v>
          </cell>
          <cell r="AJ318">
            <v>1</v>
          </cell>
          <cell r="AO318">
            <v>1</v>
          </cell>
        </row>
        <row r="319">
          <cell r="D319" t="str">
            <v>女</v>
          </cell>
          <cell r="E319" t="str">
            <v>愛知</v>
          </cell>
          <cell r="H319" t="str">
            <v>4</v>
          </cell>
          <cell r="L319">
            <v>1</v>
          </cell>
          <cell r="Q319">
            <v>1</v>
          </cell>
          <cell r="W319">
            <v>1</v>
          </cell>
          <cell r="AA319">
            <v>1</v>
          </cell>
          <cell r="AG319">
            <v>1</v>
          </cell>
          <cell r="AK319">
            <v>1</v>
          </cell>
        </row>
        <row r="320">
          <cell r="D320" t="str">
            <v>女</v>
          </cell>
          <cell r="E320" t="str">
            <v>愛知</v>
          </cell>
          <cell r="H320" t="str">
            <v>7</v>
          </cell>
        </row>
        <row r="321">
          <cell r="D321" t="str">
            <v>男</v>
          </cell>
          <cell r="E321" t="str">
            <v>愛知</v>
          </cell>
          <cell r="H321" t="str">
            <v>5</v>
          </cell>
          <cell r="P321">
            <v>1</v>
          </cell>
          <cell r="R321">
            <v>1</v>
          </cell>
          <cell r="Y321">
            <v>1</v>
          </cell>
          <cell r="AD321">
            <v>1</v>
          </cell>
          <cell r="AG321">
            <v>1</v>
          </cell>
          <cell r="AN321">
            <v>1</v>
          </cell>
        </row>
        <row r="322">
          <cell r="D322" t="str">
            <v>女</v>
          </cell>
          <cell r="E322" t="str">
            <v>愛知</v>
          </cell>
          <cell r="H322" t="str">
            <v>5</v>
          </cell>
          <cell r="P322">
            <v>1</v>
          </cell>
          <cell r="S322">
            <v>1</v>
          </cell>
          <cell r="W322">
            <v>1</v>
          </cell>
          <cell r="AA322">
            <v>1</v>
          </cell>
          <cell r="AH322">
            <v>1</v>
          </cell>
          <cell r="AM322">
            <v>1</v>
          </cell>
        </row>
        <row r="323">
          <cell r="D323" t="str">
            <v>女</v>
          </cell>
          <cell r="E323" t="str">
            <v>愛知</v>
          </cell>
          <cell r="H323" t="str">
            <v>3</v>
          </cell>
          <cell r="P323">
            <v>1</v>
          </cell>
          <cell r="S323">
            <v>1</v>
          </cell>
          <cell r="X323">
            <v>1</v>
          </cell>
          <cell r="AC323">
            <v>1</v>
          </cell>
          <cell r="AG323">
            <v>1</v>
          </cell>
          <cell r="AM323">
            <v>1</v>
          </cell>
        </row>
        <row r="324">
          <cell r="D324" t="str">
            <v>男</v>
          </cell>
          <cell r="E324" t="str">
            <v>愛知</v>
          </cell>
          <cell r="H324" t="str">
            <v>6</v>
          </cell>
          <cell r="O324">
            <v>1</v>
          </cell>
          <cell r="S324">
            <v>1</v>
          </cell>
          <cell r="X324">
            <v>1</v>
          </cell>
          <cell r="AD324">
            <v>1</v>
          </cell>
          <cell r="AH324">
            <v>1</v>
          </cell>
          <cell r="AM324">
            <v>1</v>
          </cell>
        </row>
        <row r="325">
          <cell r="D325" t="str">
            <v>女</v>
          </cell>
          <cell r="E325" t="str">
            <v>愛知</v>
          </cell>
          <cell r="H325" t="str">
            <v>6</v>
          </cell>
          <cell r="O325">
            <v>1</v>
          </cell>
          <cell r="Q325">
            <v>1</v>
          </cell>
          <cell r="T325">
            <v>1</v>
          </cell>
          <cell r="W325">
            <v>1</v>
          </cell>
          <cell r="AB325">
            <v>1</v>
          </cell>
          <cell r="AI325">
            <v>1</v>
          </cell>
        </row>
        <row r="326">
          <cell r="D326" t="str">
            <v>女</v>
          </cell>
          <cell r="E326" t="str">
            <v>愛知</v>
          </cell>
          <cell r="H326" t="str">
            <v>4</v>
          </cell>
          <cell r="P326">
            <v>1</v>
          </cell>
          <cell r="T326">
            <v>1</v>
          </cell>
          <cell r="X326">
            <v>1</v>
          </cell>
          <cell r="AE326">
            <v>1</v>
          </cell>
          <cell r="AF326">
            <v>1</v>
          </cell>
          <cell r="AK326">
            <v>1</v>
          </cell>
        </row>
        <row r="327">
          <cell r="D327" t="str">
            <v>女</v>
          </cell>
          <cell r="E327" t="str">
            <v>愛知</v>
          </cell>
          <cell r="H327" t="str">
            <v>5</v>
          </cell>
          <cell r="O327">
            <v>1</v>
          </cell>
          <cell r="R327">
            <v>1</v>
          </cell>
          <cell r="X327">
            <v>1</v>
          </cell>
          <cell r="AB327">
            <v>1</v>
          </cell>
          <cell r="AG327">
            <v>1</v>
          </cell>
          <cell r="AL327">
            <v>1</v>
          </cell>
        </row>
        <row r="328">
          <cell r="D328" t="str">
            <v>女</v>
          </cell>
          <cell r="E328" t="str">
            <v>愛知</v>
          </cell>
          <cell r="H328" t="str">
            <v>4</v>
          </cell>
          <cell r="P328">
            <v>1</v>
          </cell>
          <cell r="S328">
            <v>1</v>
          </cell>
          <cell r="Y328">
            <v>1</v>
          </cell>
          <cell r="AD328">
            <v>1</v>
          </cell>
          <cell r="AH328">
            <v>1</v>
          </cell>
          <cell r="AM328">
            <v>1</v>
          </cell>
        </row>
        <row r="329">
          <cell r="D329" t="str">
            <v>女</v>
          </cell>
          <cell r="E329" t="str">
            <v>愛知</v>
          </cell>
          <cell r="H329" t="str">
            <v>6</v>
          </cell>
          <cell r="O329">
            <v>1</v>
          </cell>
          <cell r="R329">
            <v>1</v>
          </cell>
          <cell r="W329">
            <v>1</v>
          </cell>
          <cell r="AB329">
            <v>1</v>
          </cell>
          <cell r="AI329">
            <v>1</v>
          </cell>
          <cell r="AL329">
            <v>1</v>
          </cell>
        </row>
        <row r="330">
          <cell r="D330" t="str">
            <v>男</v>
          </cell>
          <cell r="E330" t="str">
            <v>愛知</v>
          </cell>
          <cell r="H330" t="str">
            <v>5</v>
          </cell>
          <cell r="P330">
            <v>1</v>
          </cell>
          <cell r="R330">
            <v>1</v>
          </cell>
          <cell r="W330">
            <v>1</v>
          </cell>
          <cell r="AC330">
            <v>1</v>
          </cell>
          <cell r="AH330">
            <v>1</v>
          </cell>
          <cell r="AM330">
            <v>1</v>
          </cell>
        </row>
        <row r="331">
          <cell r="D331" t="str">
            <v>男</v>
          </cell>
          <cell r="E331" t="str">
            <v>愛知</v>
          </cell>
          <cell r="H331" t="str">
            <v>3</v>
          </cell>
          <cell r="O331">
            <v>1</v>
          </cell>
          <cell r="R331">
            <v>1</v>
          </cell>
          <cell r="X331">
            <v>1</v>
          </cell>
          <cell r="AE331">
            <v>1</v>
          </cell>
          <cell r="AI331">
            <v>1</v>
          </cell>
          <cell r="AN331">
            <v>1</v>
          </cell>
        </row>
        <row r="332">
          <cell r="D332" t="str">
            <v>女</v>
          </cell>
          <cell r="E332" t="str">
            <v>愛知</v>
          </cell>
          <cell r="H332" t="str">
            <v>4</v>
          </cell>
          <cell r="O332">
            <v>1</v>
          </cell>
          <cell r="S332">
            <v>1</v>
          </cell>
          <cell r="X332">
            <v>1</v>
          </cell>
          <cell r="AE332">
            <v>1</v>
          </cell>
          <cell r="AJ332">
            <v>1</v>
          </cell>
        </row>
        <row r="333">
          <cell r="E333" t="str">
            <v>愛知</v>
          </cell>
          <cell r="H333" t="str">
            <v/>
          </cell>
          <cell r="M333">
            <v>1</v>
          </cell>
          <cell r="T333">
            <v>1</v>
          </cell>
          <cell r="W333">
            <v>1</v>
          </cell>
          <cell r="AE333">
            <v>1</v>
          </cell>
          <cell r="AO333">
            <v>1</v>
          </cell>
        </row>
        <row r="334">
          <cell r="D334" t="str">
            <v>男</v>
          </cell>
          <cell r="E334" t="str">
            <v>愛知</v>
          </cell>
          <cell r="H334" t="str">
            <v>4</v>
          </cell>
          <cell r="P334">
            <v>1</v>
          </cell>
          <cell r="S334">
            <v>1</v>
          </cell>
          <cell r="X334">
            <v>1</v>
          </cell>
          <cell r="AC334">
            <v>1</v>
          </cell>
          <cell r="AH334">
            <v>1</v>
          </cell>
          <cell r="AM334">
            <v>1</v>
          </cell>
        </row>
        <row r="335">
          <cell r="D335" t="str">
            <v>男</v>
          </cell>
          <cell r="E335" t="str">
            <v>愛知</v>
          </cell>
          <cell r="H335" t="str">
            <v>6</v>
          </cell>
          <cell r="O335">
            <v>1</v>
          </cell>
          <cell r="U335">
            <v>1</v>
          </cell>
          <cell r="X335">
            <v>1</v>
          </cell>
          <cell r="AC335">
            <v>1</v>
          </cell>
          <cell r="AH335">
            <v>1</v>
          </cell>
          <cell r="AM335">
            <v>1</v>
          </cell>
        </row>
        <row r="336">
          <cell r="D336" t="str">
            <v>女</v>
          </cell>
          <cell r="E336" t="str">
            <v>愛知</v>
          </cell>
          <cell r="H336" t="str">
            <v>6</v>
          </cell>
          <cell r="P336">
            <v>1</v>
          </cell>
          <cell r="S336">
            <v>1</v>
          </cell>
          <cell r="Y336">
            <v>1</v>
          </cell>
          <cell r="AE336">
            <v>1</v>
          </cell>
          <cell r="AI336">
            <v>1</v>
          </cell>
          <cell r="AL336">
            <v>1</v>
          </cell>
        </row>
        <row r="337">
          <cell r="D337" t="str">
            <v>男</v>
          </cell>
          <cell r="E337" t="str">
            <v>愛知</v>
          </cell>
          <cell r="H337" t="str">
            <v>3</v>
          </cell>
          <cell r="P337">
            <v>1</v>
          </cell>
          <cell r="R337">
            <v>1</v>
          </cell>
          <cell r="W337">
            <v>1</v>
          </cell>
          <cell r="AD337">
            <v>1</v>
          </cell>
          <cell r="AH337">
            <v>1</v>
          </cell>
          <cell r="AM337">
            <v>1</v>
          </cell>
        </row>
        <row r="338">
          <cell r="D338" t="str">
            <v>女</v>
          </cell>
          <cell r="E338" t="str">
            <v>愛知</v>
          </cell>
          <cell r="H338" t="str">
            <v>1</v>
          </cell>
          <cell r="P338">
            <v>1</v>
          </cell>
          <cell r="Q338">
            <v>1</v>
          </cell>
          <cell r="X338">
            <v>1</v>
          </cell>
          <cell r="AC338">
            <v>1</v>
          </cell>
          <cell r="AH338">
            <v>1</v>
          </cell>
          <cell r="AM338">
            <v>1</v>
          </cell>
        </row>
        <row r="339">
          <cell r="D339" t="str">
            <v>女</v>
          </cell>
          <cell r="E339" t="str">
            <v>愛知</v>
          </cell>
          <cell r="H339" t="str">
            <v>6</v>
          </cell>
          <cell r="P339">
            <v>1</v>
          </cell>
          <cell r="R339">
            <v>1</v>
          </cell>
          <cell r="X339">
            <v>1</v>
          </cell>
          <cell r="AE339">
            <v>1</v>
          </cell>
          <cell r="AJ339">
            <v>1</v>
          </cell>
          <cell r="AM339">
            <v>1</v>
          </cell>
        </row>
        <row r="340">
          <cell r="D340" t="str">
            <v>女</v>
          </cell>
          <cell r="E340" t="str">
            <v>三重</v>
          </cell>
          <cell r="H340" t="str">
            <v>5</v>
          </cell>
          <cell r="P340">
            <v>1</v>
          </cell>
          <cell r="U340">
            <v>1</v>
          </cell>
          <cell r="V340">
            <v>1</v>
          </cell>
          <cell r="AE340">
            <v>1</v>
          </cell>
          <cell r="AJ340">
            <v>1</v>
          </cell>
          <cell r="AO340">
            <v>1</v>
          </cell>
        </row>
        <row r="341">
          <cell r="D341" t="str">
            <v>女</v>
          </cell>
          <cell r="E341" t="str">
            <v>三重</v>
          </cell>
          <cell r="H341" t="str">
            <v>6</v>
          </cell>
          <cell r="P341">
            <v>1</v>
          </cell>
          <cell r="X341">
            <v>1</v>
          </cell>
          <cell r="AE341">
            <v>1</v>
          </cell>
          <cell r="AH341">
            <v>1</v>
          </cell>
          <cell r="AO341">
            <v>1</v>
          </cell>
        </row>
        <row r="342">
          <cell r="D342" t="str">
            <v>男</v>
          </cell>
          <cell r="E342" t="str">
            <v>三重</v>
          </cell>
          <cell r="H342" t="str">
            <v>6</v>
          </cell>
          <cell r="M342">
            <v>1</v>
          </cell>
          <cell r="R342">
            <v>1</v>
          </cell>
          <cell r="W342">
            <v>1</v>
          </cell>
          <cell r="AB342">
            <v>1</v>
          </cell>
          <cell r="AF342">
            <v>1</v>
          </cell>
          <cell r="AL342">
            <v>1</v>
          </cell>
        </row>
        <row r="343">
          <cell r="D343" t="str">
            <v>男</v>
          </cell>
          <cell r="E343" t="str">
            <v>三重</v>
          </cell>
          <cell r="H343" t="str">
            <v>6</v>
          </cell>
          <cell r="P343">
            <v>1</v>
          </cell>
          <cell r="T343">
            <v>1</v>
          </cell>
          <cell r="X343">
            <v>1</v>
          </cell>
          <cell r="AD343">
            <v>1</v>
          </cell>
          <cell r="AI343">
            <v>1</v>
          </cell>
          <cell r="AM343">
            <v>1</v>
          </cell>
        </row>
        <row r="344">
          <cell r="D344" t="str">
            <v>女</v>
          </cell>
          <cell r="E344" t="str">
            <v>三重</v>
          </cell>
          <cell r="H344" t="str">
            <v>1</v>
          </cell>
          <cell r="O344">
            <v>1</v>
          </cell>
          <cell r="R344">
            <v>1</v>
          </cell>
          <cell r="X344">
            <v>1</v>
          </cell>
          <cell r="AC344">
            <v>1</v>
          </cell>
          <cell r="AG344">
            <v>1</v>
          </cell>
          <cell r="AL344">
            <v>1</v>
          </cell>
        </row>
        <row r="345">
          <cell r="D345" t="str">
            <v>女</v>
          </cell>
          <cell r="E345" t="str">
            <v>三重</v>
          </cell>
          <cell r="H345" t="str">
            <v>4</v>
          </cell>
          <cell r="M345">
            <v>1</v>
          </cell>
          <cell r="T345">
            <v>1</v>
          </cell>
          <cell r="Y345">
            <v>1</v>
          </cell>
          <cell r="AD345">
            <v>1</v>
          </cell>
          <cell r="AJ345">
            <v>1</v>
          </cell>
          <cell r="AO345">
            <v>1</v>
          </cell>
        </row>
        <row r="346">
          <cell r="D346" t="str">
            <v>男</v>
          </cell>
          <cell r="E346" t="str">
            <v>三重</v>
          </cell>
          <cell r="H346" t="str">
            <v>7</v>
          </cell>
          <cell r="O346">
            <v>1</v>
          </cell>
          <cell r="U346">
            <v>1</v>
          </cell>
          <cell r="Z346">
            <v>1</v>
          </cell>
          <cell r="AD346">
            <v>1</v>
          </cell>
          <cell r="AJ346">
            <v>1</v>
          </cell>
          <cell r="AO346">
            <v>1</v>
          </cell>
        </row>
        <row r="347">
          <cell r="D347" t="str">
            <v>女</v>
          </cell>
          <cell r="E347" t="str">
            <v>三重</v>
          </cell>
          <cell r="H347" t="str">
            <v>1</v>
          </cell>
          <cell r="O347">
            <v>1</v>
          </cell>
          <cell r="S347">
            <v>1</v>
          </cell>
          <cell r="W347">
            <v>1</v>
          </cell>
          <cell r="AC347">
            <v>1</v>
          </cell>
          <cell r="AH347">
            <v>1</v>
          </cell>
          <cell r="AM347">
            <v>1</v>
          </cell>
        </row>
        <row r="348">
          <cell r="D348" t="str">
            <v>男</v>
          </cell>
          <cell r="E348" t="str">
            <v>三重</v>
          </cell>
          <cell r="H348" t="str">
            <v>5</v>
          </cell>
          <cell r="P348">
            <v>1</v>
          </cell>
          <cell r="S348">
            <v>1</v>
          </cell>
          <cell r="Z348">
            <v>1</v>
          </cell>
          <cell r="AE348">
            <v>1</v>
          </cell>
          <cell r="AJ348">
            <v>1</v>
          </cell>
          <cell r="AM348">
            <v>1</v>
          </cell>
        </row>
        <row r="349">
          <cell r="D349" t="str">
            <v>女</v>
          </cell>
          <cell r="E349" t="str">
            <v>三重</v>
          </cell>
          <cell r="H349" t="str">
            <v>7</v>
          </cell>
          <cell r="P349">
            <v>1</v>
          </cell>
          <cell r="U349">
            <v>1</v>
          </cell>
          <cell r="Z349">
            <v>1</v>
          </cell>
          <cell r="AE349">
            <v>1</v>
          </cell>
          <cell r="AJ349">
            <v>1</v>
          </cell>
          <cell r="AO349">
            <v>1</v>
          </cell>
        </row>
        <row r="350">
          <cell r="D350" t="str">
            <v>男</v>
          </cell>
          <cell r="E350" t="str">
            <v>三重</v>
          </cell>
          <cell r="H350" t="str">
            <v>4</v>
          </cell>
          <cell r="P350">
            <v>1</v>
          </cell>
          <cell r="R350">
            <v>1</v>
          </cell>
          <cell r="X350">
            <v>1</v>
          </cell>
          <cell r="AD350">
            <v>1</v>
          </cell>
          <cell r="AH350">
            <v>1</v>
          </cell>
          <cell r="AM350">
            <v>1</v>
          </cell>
        </row>
        <row r="351">
          <cell r="D351" t="str">
            <v>女</v>
          </cell>
          <cell r="E351" t="str">
            <v>三重</v>
          </cell>
          <cell r="H351" t="str">
            <v>6</v>
          </cell>
          <cell r="O351">
            <v>1</v>
          </cell>
          <cell r="T351">
            <v>1</v>
          </cell>
          <cell r="W351">
            <v>1</v>
          </cell>
          <cell r="AD351">
            <v>1</v>
          </cell>
          <cell r="AJ351">
            <v>1</v>
          </cell>
          <cell r="AM351">
            <v>1</v>
          </cell>
        </row>
        <row r="352">
          <cell r="D352" t="str">
            <v>女</v>
          </cell>
          <cell r="E352" t="str">
            <v>三重</v>
          </cell>
          <cell r="H352" t="str">
            <v>6</v>
          </cell>
          <cell r="O352">
            <v>1</v>
          </cell>
          <cell r="T352">
            <v>1</v>
          </cell>
          <cell r="X352">
            <v>1</v>
          </cell>
          <cell r="AA352">
            <v>1</v>
          </cell>
          <cell r="AI352">
            <v>1</v>
          </cell>
          <cell r="AM352">
            <v>1</v>
          </cell>
        </row>
        <row r="353">
          <cell r="D353" t="str">
            <v>男</v>
          </cell>
          <cell r="E353" t="str">
            <v>三重</v>
          </cell>
          <cell r="H353" t="str">
            <v>5</v>
          </cell>
          <cell r="P353">
            <v>1</v>
          </cell>
          <cell r="U353">
            <v>1</v>
          </cell>
          <cell r="X353">
            <v>1</v>
          </cell>
          <cell r="AE353">
            <v>1</v>
          </cell>
          <cell r="AJ353">
            <v>1</v>
          </cell>
          <cell r="AO353">
            <v>1</v>
          </cell>
        </row>
        <row r="354">
          <cell r="D354" t="str">
            <v>男</v>
          </cell>
          <cell r="E354" t="str">
            <v>三重</v>
          </cell>
          <cell r="H354" t="str">
            <v>7</v>
          </cell>
          <cell r="P354">
            <v>1</v>
          </cell>
          <cell r="U354">
            <v>1</v>
          </cell>
          <cell r="W354">
            <v>1</v>
          </cell>
          <cell r="AC354">
            <v>1</v>
          </cell>
          <cell r="AH354">
            <v>1</v>
          </cell>
          <cell r="AM354">
            <v>1</v>
          </cell>
        </row>
        <row r="355">
          <cell r="D355" t="str">
            <v>男</v>
          </cell>
          <cell r="E355" t="str">
            <v>三重</v>
          </cell>
          <cell r="H355" t="str">
            <v>4</v>
          </cell>
          <cell r="P355">
            <v>1</v>
          </cell>
          <cell r="U355">
            <v>1</v>
          </cell>
          <cell r="W355">
            <v>1</v>
          </cell>
          <cell r="AD355">
            <v>1</v>
          </cell>
          <cell r="AJ355">
            <v>1</v>
          </cell>
          <cell r="AN355">
            <v>1</v>
          </cell>
        </row>
        <row r="356">
          <cell r="D356" t="str">
            <v>女</v>
          </cell>
          <cell r="E356" t="str">
            <v>三重</v>
          </cell>
          <cell r="H356" t="str">
            <v>6</v>
          </cell>
          <cell r="L356">
            <v>1</v>
          </cell>
          <cell r="Q356">
            <v>1</v>
          </cell>
          <cell r="V356">
            <v>1</v>
          </cell>
          <cell r="AA356">
            <v>1</v>
          </cell>
          <cell r="AF356">
            <v>1</v>
          </cell>
          <cell r="AK356">
            <v>1</v>
          </cell>
        </row>
        <row r="357">
          <cell r="E357" t="str">
            <v>三重</v>
          </cell>
          <cell r="H357" t="str">
            <v/>
          </cell>
          <cell r="O357">
            <v>1</v>
          </cell>
          <cell r="U357">
            <v>1</v>
          </cell>
          <cell r="W357">
            <v>1</v>
          </cell>
          <cell r="AD357">
            <v>1</v>
          </cell>
          <cell r="AI357">
            <v>1</v>
          </cell>
          <cell r="AM357">
            <v>1</v>
          </cell>
        </row>
        <row r="358">
          <cell r="D358" t="str">
            <v>女</v>
          </cell>
          <cell r="E358" t="str">
            <v>三重</v>
          </cell>
          <cell r="H358" t="str">
            <v>6</v>
          </cell>
          <cell r="N358">
            <v>1</v>
          </cell>
          <cell r="S358">
            <v>1</v>
          </cell>
          <cell r="V358">
            <v>1</v>
          </cell>
          <cell r="AC358">
            <v>1</v>
          </cell>
          <cell r="AJ358">
            <v>1</v>
          </cell>
          <cell r="AM358">
            <v>1</v>
          </cell>
        </row>
        <row r="359">
          <cell r="D359" t="str">
            <v>女</v>
          </cell>
          <cell r="E359" t="str">
            <v>三重</v>
          </cell>
          <cell r="H359" t="str">
            <v>6</v>
          </cell>
          <cell r="P359">
            <v>1</v>
          </cell>
          <cell r="U359">
            <v>1</v>
          </cell>
          <cell r="Y359">
            <v>1</v>
          </cell>
          <cell r="AE359">
            <v>1</v>
          </cell>
          <cell r="AJ359">
            <v>1</v>
          </cell>
          <cell r="AO359">
            <v>1</v>
          </cell>
        </row>
        <row r="360">
          <cell r="D360" t="str">
            <v>女</v>
          </cell>
          <cell r="E360" t="str">
            <v>三重</v>
          </cell>
          <cell r="H360" t="str">
            <v>7</v>
          </cell>
          <cell r="N360">
            <v>1</v>
          </cell>
          <cell r="S360">
            <v>1</v>
          </cell>
          <cell r="AD360">
            <v>1</v>
          </cell>
          <cell r="AI360">
            <v>1</v>
          </cell>
          <cell r="AN360">
            <v>1</v>
          </cell>
        </row>
        <row r="361">
          <cell r="D361" t="str">
            <v>男</v>
          </cell>
          <cell r="E361" t="str">
            <v>三重</v>
          </cell>
          <cell r="H361" t="str">
            <v>1</v>
          </cell>
          <cell r="O361">
            <v>1</v>
          </cell>
          <cell r="S361">
            <v>1</v>
          </cell>
          <cell r="X361">
            <v>1</v>
          </cell>
          <cell r="AC361">
            <v>1</v>
          </cell>
          <cell r="AH361">
            <v>1</v>
          </cell>
          <cell r="AL361">
            <v>1</v>
          </cell>
        </row>
        <row r="362">
          <cell r="D362" t="str">
            <v>男</v>
          </cell>
          <cell r="E362" t="str">
            <v>三重</v>
          </cell>
          <cell r="H362" t="str">
            <v>4</v>
          </cell>
          <cell r="P362">
            <v>1</v>
          </cell>
          <cell r="R362">
            <v>1</v>
          </cell>
          <cell r="X362">
            <v>1</v>
          </cell>
          <cell r="AE362">
            <v>1</v>
          </cell>
          <cell r="AJ362">
            <v>1</v>
          </cell>
          <cell r="AM362">
            <v>1</v>
          </cell>
        </row>
        <row r="363">
          <cell r="D363" t="str">
            <v>男</v>
          </cell>
          <cell r="E363" t="str">
            <v>三重</v>
          </cell>
          <cell r="H363" t="str">
            <v>4</v>
          </cell>
          <cell r="P363">
            <v>1</v>
          </cell>
          <cell r="U363">
            <v>1</v>
          </cell>
          <cell r="X363">
            <v>1</v>
          </cell>
          <cell r="AE363">
            <v>1</v>
          </cell>
          <cell r="AJ363">
            <v>1</v>
          </cell>
          <cell r="AN363">
            <v>1</v>
          </cell>
        </row>
        <row r="364">
          <cell r="D364" t="str">
            <v>女</v>
          </cell>
          <cell r="E364" t="str">
            <v>三重</v>
          </cell>
          <cell r="H364" t="str">
            <v/>
          </cell>
          <cell r="S364">
            <v>1</v>
          </cell>
          <cell r="X364">
            <v>1</v>
          </cell>
          <cell r="AE364">
            <v>1</v>
          </cell>
          <cell r="AJ364">
            <v>1</v>
          </cell>
          <cell r="AO364">
            <v>1</v>
          </cell>
        </row>
        <row r="365">
          <cell r="D365" t="str">
            <v>男</v>
          </cell>
          <cell r="E365" t="str">
            <v>三重</v>
          </cell>
          <cell r="H365" t="str">
            <v>6</v>
          </cell>
        </row>
        <row r="366">
          <cell r="D366" t="str">
            <v>女</v>
          </cell>
          <cell r="E366" t="str">
            <v>三重</v>
          </cell>
          <cell r="H366" t="str">
            <v>5</v>
          </cell>
          <cell r="O366">
            <v>1</v>
          </cell>
          <cell r="T366">
            <v>1</v>
          </cell>
          <cell r="X366">
            <v>1</v>
          </cell>
          <cell r="AE366">
            <v>1</v>
          </cell>
          <cell r="AJ366">
            <v>1</v>
          </cell>
          <cell r="AN366">
            <v>1</v>
          </cell>
        </row>
        <row r="367">
          <cell r="D367" t="str">
            <v>女</v>
          </cell>
          <cell r="E367" t="str">
            <v>三重</v>
          </cell>
          <cell r="H367" t="str">
            <v>1</v>
          </cell>
          <cell r="P367">
            <v>1</v>
          </cell>
          <cell r="S367">
            <v>1</v>
          </cell>
          <cell r="W367">
            <v>1</v>
          </cell>
          <cell r="AB367">
            <v>1</v>
          </cell>
          <cell r="AH367">
            <v>1</v>
          </cell>
          <cell r="AM367">
            <v>1</v>
          </cell>
        </row>
        <row r="368">
          <cell r="D368" t="str">
            <v>女</v>
          </cell>
          <cell r="E368" t="str">
            <v>三重</v>
          </cell>
          <cell r="H368" t="str">
            <v>3</v>
          </cell>
          <cell r="O368">
            <v>1</v>
          </cell>
          <cell r="U368">
            <v>1</v>
          </cell>
          <cell r="Y368">
            <v>1</v>
          </cell>
          <cell r="AE368">
            <v>1</v>
          </cell>
          <cell r="AJ368">
            <v>1</v>
          </cell>
          <cell r="AO368">
            <v>1</v>
          </cell>
        </row>
        <row r="369">
          <cell r="D369" t="str">
            <v>女</v>
          </cell>
          <cell r="E369" t="str">
            <v>三重</v>
          </cell>
          <cell r="H369" t="str">
            <v>2</v>
          </cell>
          <cell r="P369">
            <v>1</v>
          </cell>
          <cell r="R369">
            <v>1</v>
          </cell>
          <cell r="Y369">
            <v>1</v>
          </cell>
          <cell r="AC369">
            <v>1</v>
          </cell>
          <cell r="AI369">
            <v>1</v>
          </cell>
          <cell r="AM369">
            <v>1</v>
          </cell>
        </row>
        <row r="370">
          <cell r="D370" t="str">
            <v>男</v>
          </cell>
          <cell r="E370" t="str">
            <v>三重</v>
          </cell>
          <cell r="H370" t="str">
            <v>7</v>
          </cell>
          <cell r="P370">
            <v>1</v>
          </cell>
          <cell r="Q370">
            <v>1</v>
          </cell>
          <cell r="Z370">
            <v>1</v>
          </cell>
          <cell r="AD370">
            <v>1</v>
          </cell>
          <cell r="AM370">
            <v>1</v>
          </cell>
        </row>
        <row r="371">
          <cell r="D371" t="str">
            <v>男</v>
          </cell>
          <cell r="E371" t="str">
            <v>三重</v>
          </cell>
          <cell r="H371" t="str">
            <v>2</v>
          </cell>
          <cell r="M371">
            <v>1</v>
          </cell>
          <cell r="U371">
            <v>1</v>
          </cell>
          <cell r="W371">
            <v>1</v>
          </cell>
          <cell r="AB371">
            <v>1</v>
          </cell>
          <cell r="AG371">
            <v>1</v>
          </cell>
          <cell r="AL371">
            <v>1</v>
          </cell>
        </row>
        <row r="372">
          <cell r="D372" t="str">
            <v>女</v>
          </cell>
          <cell r="E372" t="str">
            <v>三重</v>
          </cell>
          <cell r="H372" t="str">
            <v>5</v>
          </cell>
          <cell r="P372">
            <v>1</v>
          </cell>
          <cell r="U372">
            <v>1</v>
          </cell>
          <cell r="Z372">
            <v>1</v>
          </cell>
          <cell r="AE372">
            <v>1</v>
          </cell>
          <cell r="AJ372">
            <v>1</v>
          </cell>
          <cell r="AO372">
            <v>1</v>
          </cell>
        </row>
        <row r="373">
          <cell r="D373" t="str">
            <v>女</v>
          </cell>
          <cell r="E373" t="str">
            <v>三重</v>
          </cell>
          <cell r="H373" t="str">
            <v>5</v>
          </cell>
          <cell r="P373">
            <v>1</v>
          </cell>
          <cell r="U373">
            <v>1</v>
          </cell>
          <cell r="Z373">
            <v>1</v>
          </cell>
          <cell r="AE373">
            <v>1</v>
          </cell>
          <cell r="AJ373">
            <v>1</v>
          </cell>
          <cell r="AO373">
            <v>1</v>
          </cell>
        </row>
        <row r="374">
          <cell r="D374" t="str">
            <v>女</v>
          </cell>
          <cell r="E374" t="str">
            <v>三重</v>
          </cell>
          <cell r="H374" t="str">
            <v>5</v>
          </cell>
          <cell r="P374">
            <v>1</v>
          </cell>
          <cell r="U374">
            <v>1</v>
          </cell>
          <cell r="Z374">
            <v>1</v>
          </cell>
          <cell r="AE374">
            <v>1</v>
          </cell>
          <cell r="AJ374">
            <v>1</v>
          </cell>
          <cell r="AO374">
            <v>1</v>
          </cell>
        </row>
        <row r="375">
          <cell r="D375" t="str">
            <v>男</v>
          </cell>
          <cell r="E375" t="str">
            <v>三重</v>
          </cell>
          <cell r="H375" t="str">
            <v>3</v>
          </cell>
          <cell r="P375">
            <v>1</v>
          </cell>
          <cell r="T375">
            <v>1</v>
          </cell>
          <cell r="Y375">
            <v>1</v>
          </cell>
          <cell r="AC375">
            <v>1</v>
          </cell>
          <cell r="AG375">
            <v>1</v>
          </cell>
          <cell r="AM375">
            <v>1</v>
          </cell>
        </row>
        <row r="376">
          <cell r="D376" t="str">
            <v>男</v>
          </cell>
          <cell r="E376" t="str">
            <v>三重</v>
          </cell>
          <cell r="H376" t="str">
            <v>5</v>
          </cell>
          <cell r="O376">
            <v>1</v>
          </cell>
          <cell r="S376">
            <v>1</v>
          </cell>
          <cell r="X376">
            <v>1</v>
          </cell>
          <cell r="AE376">
            <v>1</v>
          </cell>
          <cell r="AH376">
            <v>1</v>
          </cell>
          <cell r="AM376">
            <v>1</v>
          </cell>
        </row>
        <row r="377">
          <cell r="D377" t="str">
            <v>男</v>
          </cell>
          <cell r="E377" t="str">
            <v>三重</v>
          </cell>
          <cell r="H377" t="str">
            <v>5</v>
          </cell>
          <cell r="O377">
            <v>1</v>
          </cell>
          <cell r="U377">
            <v>1</v>
          </cell>
          <cell r="W377">
            <v>1</v>
          </cell>
          <cell r="AD377">
            <v>1</v>
          </cell>
          <cell r="AI377">
            <v>1</v>
          </cell>
          <cell r="AO377">
            <v>1</v>
          </cell>
        </row>
        <row r="378">
          <cell r="D378" t="str">
            <v>男</v>
          </cell>
          <cell r="E378" t="str">
            <v>三重</v>
          </cell>
          <cell r="H378" t="str">
            <v>2</v>
          </cell>
          <cell r="M378">
            <v>1</v>
          </cell>
          <cell r="U378">
            <v>1</v>
          </cell>
          <cell r="W378">
            <v>1</v>
          </cell>
          <cell r="AB378">
            <v>1</v>
          </cell>
          <cell r="AG378">
            <v>1</v>
          </cell>
          <cell r="AL378">
            <v>1</v>
          </cell>
        </row>
        <row r="379">
          <cell r="D379" t="str">
            <v>女</v>
          </cell>
          <cell r="E379" t="str">
            <v>三重</v>
          </cell>
          <cell r="H379" t="str">
            <v>3</v>
          </cell>
          <cell r="O379">
            <v>1</v>
          </cell>
          <cell r="S379">
            <v>1</v>
          </cell>
          <cell r="W379">
            <v>1</v>
          </cell>
          <cell r="AC379">
            <v>1</v>
          </cell>
          <cell r="AH379">
            <v>1</v>
          </cell>
          <cell r="AM379">
            <v>1</v>
          </cell>
        </row>
        <row r="380">
          <cell r="D380" t="str">
            <v>男</v>
          </cell>
          <cell r="E380" t="str">
            <v>三重</v>
          </cell>
          <cell r="H380" t="str">
            <v>4</v>
          </cell>
          <cell r="M380">
            <v>1</v>
          </cell>
          <cell r="S380">
            <v>1</v>
          </cell>
          <cell r="Y380">
            <v>1</v>
          </cell>
          <cell r="AC380">
            <v>1</v>
          </cell>
          <cell r="AG380">
            <v>1</v>
          </cell>
          <cell r="AN380">
            <v>1</v>
          </cell>
        </row>
        <row r="381">
          <cell r="D381" t="str">
            <v>男</v>
          </cell>
          <cell r="E381" t="str">
            <v>三重</v>
          </cell>
          <cell r="H381" t="str">
            <v>5</v>
          </cell>
          <cell r="P381">
            <v>1</v>
          </cell>
          <cell r="S381">
            <v>1</v>
          </cell>
          <cell r="X381">
            <v>1</v>
          </cell>
          <cell r="AC381">
            <v>1</v>
          </cell>
          <cell r="AH381">
            <v>1</v>
          </cell>
          <cell r="AM381">
            <v>1</v>
          </cell>
        </row>
        <row r="382">
          <cell r="D382" t="str">
            <v>男</v>
          </cell>
          <cell r="E382" t="str">
            <v>三重</v>
          </cell>
          <cell r="H382" t="str">
            <v>4</v>
          </cell>
          <cell r="P382">
            <v>1</v>
          </cell>
          <cell r="T382">
            <v>1</v>
          </cell>
          <cell r="X382">
            <v>1</v>
          </cell>
          <cell r="AD382">
            <v>1</v>
          </cell>
          <cell r="AH382">
            <v>1</v>
          </cell>
          <cell r="AM382">
            <v>1</v>
          </cell>
        </row>
        <row r="383">
          <cell r="D383" t="str">
            <v>女</v>
          </cell>
          <cell r="E383" t="str">
            <v>三重</v>
          </cell>
          <cell r="H383" t="str">
            <v>6</v>
          </cell>
          <cell r="L383">
            <v>1</v>
          </cell>
          <cell r="Q383">
            <v>1</v>
          </cell>
          <cell r="V383">
            <v>1</v>
          </cell>
          <cell r="AB383">
            <v>1</v>
          </cell>
          <cell r="AG383">
            <v>1</v>
          </cell>
          <cell r="AO383">
            <v>1</v>
          </cell>
        </row>
        <row r="384">
          <cell r="D384" t="str">
            <v>女</v>
          </cell>
          <cell r="E384" t="str">
            <v>三重</v>
          </cell>
          <cell r="H384" t="str">
            <v>6</v>
          </cell>
          <cell r="N384">
            <v>1</v>
          </cell>
          <cell r="T384">
            <v>1</v>
          </cell>
          <cell r="X384">
            <v>1</v>
          </cell>
          <cell r="AC384">
            <v>1</v>
          </cell>
          <cell r="AI384">
            <v>1</v>
          </cell>
          <cell r="AM384">
            <v>1</v>
          </cell>
        </row>
        <row r="385">
          <cell r="D385" t="str">
            <v>女</v>
          </cell>
          <cell r="E385" t="str">
            <v>三重</v>
          </cell>
          <cell r="H385" t="str">
            <v>6</v>
          </cell>
          <cell r="N385">
            <v>1</v>
          </cell>
          <cell r="S385">
            <v>1</v>
          </cell>
          <cell r="X385">
            <v>1</v>
          </cell>
          <cell r="AE385">
            <v>1</v>
          </cell>
          <cell r="AO385">
            <v>1</v>
          </cell>
        </row>
        <row r="386">
          <cell r="D386" t="str">
            <v>女</v>
          </cell>
          <cell r="E386" t="str">
            <v>三重</v>
          </cell>
          <cell r="H386" t="str">
            <v>6</v>
          </cell>
          <cell r="O386">
            <v>1</v>
          </cell>
          <cell r="S386">
            <v>1</v>
          </cell>
          <cell r="Z386">
            <v>1</v>
          </cell>
          <cell r="AD386">
            <v>1</v>
          </cell>
          <cell r="AI386">
            <v>1</v>
          </cell>
        </row>
        <row r="387">
          <cell r="D387" t="str">
            <v>女</v>
          </cell>
          <cell r="E387" t="str">
            <v>三重</v>
          </cell>
          <cell r="H387" t="str">
            <v>7</v>
          </cell>
          <cell r="M387">
            <v>1</v>
          </cell>
          <cell r="S387">
            <v>1</v>
          </cell>
          <cell r="X387">
            <v>1</v>
          </cell>
          <cell r="AD387">
            <v>1</v>
          </cell>
          <cell r="AO387">
            <v>1</v>
          </cell>
        </row>
        <row r="388">
          <cell r="D388" t="str">
            <v>女</v>
          </cell>
          <cell r="E388" t="str">
            <v>三重</v>
          </cell>
          <cell r="H388" t="str">
            <v>4</v>
          </cell>
          <cell r="O388">
            <v>1</v>
          </cell>
          <cell r="T388">
            <v>1</v>
          </cell>
          <cell r="Y388">
            <v>1</v>
          </cell>
          <cell r="AB388">
            <v>1</v>
          </cell>
          <cell r="AH388">
            <v>1</v>
          </cell>
        </row>
        <row r="389">
          <cell r="D389" t="str">
            <v>男</v>
          </cell>
          <cell r="E389" t="str">
            <v>三重</v>
          </cell>
          <cell r="H389" t="str">
            <v>7</v>
          </cell>
          <cell r="O389">
            <v>1</v>
          </cell>
          <cell r="U389">
            <v>1</v>
          </cell>
          <cell r="Z389">
            <v>1</v>
          </cell>
          <cell r="AD389">
            <v>1</v>
          </cell>
          <cell r="AH389">
            <v>1</v>
          </cell>
          <cell r="AM389">
            <v>1</v>
          </cell>
        </row>
        <row r="390">
          <cell r="D390" t="str">
            <v>女</v>
          </cell>
          <cell r="E390" t="str">
            <v>三重</v>
          </cell>
          <cell r="H390" t="str">
            <v>8</v>
          </cell>
          <cell r="P390">
            <v>1</v>
          </cell>
          <cell r="T390">
            <v>1</v>
          </cell>
          <cell r="Z390">
            <v>1</v>
          </cell>
          <cell r="AE390">
            <v>1</v>
          </cell>
          <cell r="AJ390">
            <v>1</v>
          </cell>
          <cell r="AO390">
            <v>1</v>
          </cell>
        </row>
        <row r="391">
          <cell r="D391" t="str">
            <v>男</v>
          </cell>
          <cell r="E391" t="str">
            <v>三重</v>
          </cell>
          <cell r="H391" t="str">
            <v>7</v>
          </cell>
          <cell r="O391">
            <v>1</v>
          </cell>
          <cell r="S391">
            <v>1</v>
          </cell>
          <cell r="Y391">
            <v>1</v>
          </cell>
          <cell r="AC391">
            <v>1</v>
          </cell>
          <cell r="AH391">
            <v>1</v>
          </cell>
          <cell r="AN391">
            <v>1</v>
          </cell>
        </row>
        <row r="392">
          <cell r="D392" t="str">
            <v>女</v>
          </cell>
          <cell r="E392" t="str">
            <v>三重</v>
          </cell>
          <cell r="H392" t="str">
            <v>7</v>
          </cell>
          <cell r="M392">
            <v>1</v>
          </cell>
          <cell r="Q392">
            <v>1</v>
          </cell>
          <cell r="AB392">
            <v>1</v>
          </cell>
          <cell r="AI392">
            <v>1</v>
          </cell>
          <cell r="AN392">
            <v>1</v>
          </cell>
        </row>
        <row r="393">
          <cell r="D393" t="str">
            <v>男</v>
          </cell>
          <cell r="E393" t="str">
            <v>三重</v>
          </cell>
          <cell r="H393" t="str">
            <v>8</v>
          </cell>
          <cell r="S393">
            <v>1</v>
          </cell>
          <cell r="X393">
            <v>1</v>
          </cell>
          <cell r="AE393">
            <v>1</v>
          </cell>
          <cell r="AJ393">
            <v>1</v>
          </cell>
          <cell r="AM393">
            <v>1</v>
          </cell>
        </row>
        <row r="394">
          <cell r="D394" t="str">
            <v>女</v>
          </cell>
          <cell r="E394" t="str">
            <v>三重</v>
          </cell>
          <cell r="H394" t="str">
            <v>7</v>
          </cell>
          <cell r="P394">
            <v>1</v>
          </cell>
          <cell r="S394">
            <v>1</v>
          </cell>
          <cell r="Z394">
            <v>1</v>
          </cell>
          <cell r="AD394">
            <v>1</v>
          </cell>
          <cell r="AG394">
            <v>1</v>
          </cell>
          <cell r="AM394">
            <v>1</v>
          </cell>
        </row>
        <row r="395">
          <cell r="D395" t="str">
            <v>男</v>
          </cell>
          <cell r="E395" t="str">
            <v>三重</v>
          </cell>
          <cell r="H395" t="str">
            <v>7</v>
          </cell>
          <cell r="O395">
            <v>1</v>
          </cell>
          <cell r="U395">
            <v>1</v>
          </cell>
          <cell r="Z395">
            <v>1</v>
          </cell>
          <cell r="AE395">
            <v>1</v>
          </cell>
          <cell r="AJ395">
            <v>1</v>
          </cell>
          <cell r="AO395">
            <v>1</v>
          </cell>
        </row>
        <row r="396">
          <cell r="D396" t="str">
            <v>女</v>
          </cell>
          <cell r="E396" t="str">
            <v>三重</v>
          </cell>
          <cell r="H396" t="str">
            <v>8</v>
          </cell>
          <cell r="AE396">
            <v>1</v>
          </cell>
          <cell r="AJ396">
            <v>1</v>
          </cell>
          <cell r="AO396">
            <v>1</v>
          </cell>
        </row>
        <row r="397">
          <cell r="D397" t="str">
            <v>男</v>
          </cell>
          <cell r="E397" t="str">
            <v>三重</v>
          </cell>
          <cell r="H397" t="str">
            <v>7</v>
          </cell>
          <cell r="N397">
            <v>1</v>
          </cell>
          <cell r="S397">
            <v>1</v>
          </cell>
          <cell r="Y397">
            <v>1</v>
          </cell>
          <cell r="AE397">
            <v>1</v>
          </cell>
          <cell r="AJ397">
            <v>1</v>
          </cell>
          <cell r="AO397">
            <v>1</v>
          </cell>
        </row>
        <row r="398">
          <cell r="D398" t="str">
            <v>男</v>
          </cell>
          <cell r="E398" t="str">
            <v>三重</v>
          </cell>
          <cell r="H398" t="str">
            <v>6</v>
          </cell>
          <cell r="P398">
            <v>1</v>
          </cell>
          <cell r="U398">
            <v>1</v>
          </cell>
          <cell r="X398">
            <v>1</v>
          </cell>
          <cell r="AE398">
            <v>1</v>
          </cell>
          <cell r="AJ398">
            <v>1</v>
          </cell>
          <cell r="AO398">
            <v>1</v>
          </cell>
        </row>
        <row r="399">
          <cell r="D399" t="str">
            <v>女</v>
          </cell>
          <cell r="E399" t="str">
            <v>三重</v>
          </cell>
          <cell r="H399" t="str">
            <v>6</v>
          </cell>
          <cell r="O399">
            <v>1</v>
          </cell>
          <cell r="U399">
            <v>1</v>
          </cell>
          <cell r="X399">
            <v>1</v>
          </cell>
          <cell r="AE399">
            <v>1</v>
          </cell>
          <cell r="AJ399">
            <v>1</v>
          </cell>
          <cell r="AO399">
            <v>1</v>
          </cell>
        </row>
        <row r="400">
          <cell r="D400" t="str">
            <v>男</v>
          </cell>
          <cell r="E400" t="str">
            <v>三重</v>
          </cell>
          <cell r="H400" t="str">
            <v>7</v>
          </cell>
          <cell r="P400">
            <v>1</v>
          </cell>
          <cell r="U400">
            <v>1</v>
          </cell>
          <cell r="Z400">
            <v>1</v>
          </cell>
          <cell r="AE400">
            <v>1</v>
          </cell>
          <cell r="AI400">
            <v>1</v>
          </cell>
          <cell r="AO400">
            <v>1</v>
          </cell>
        </row>
        <row r="401">
          <cell r="D401" t="str">
            <v>女</v>
          </cell>
          <cell r="E401" t="str">
            <v>三重</v>
          </cell>
          <cell r="H401" t="str">
            <v>7</v>
          </cell>
          <cell r="O401">
            <v>1</v>
          </cell>
          <cell r="U401">
            <v>1</v>
          </cell>
          <cell r="X401">
            <v>1</v>
          </cell>
          <cell r="AE401">
            <v>1</v>
          </cell>
          <cell r="AJ401">
            <v>1</v>
          </cell>
          <cell r="AO401">
            <v>1</v>
          </cell>
        </row>
        <row r="402">
          <cell r="D402" t="str">
            <v>女</v>
          </cell>
          <cell r="E402" t="str">
            <v>三重</v>
          </cell>
          <cell r="H402" t="str">
            <v>5</v>
          </cell>
          <cell r="P402">
            <v>1</v>
          </cell>
          <cell r="U402">
            <v>1</v>
          </cell>
          <cell r="V402">
            <v>1</v>
          </cell>
          <cell r="AE402">
            <v>1</v>
          </cell>
          <cell r="AJ402">
            <v>1</v>
          </cell>
          <cell r="AO402">
            <v>1</v>
          </cell>
        </row>
        <row r="403">
          <cell r="D403" t="str">
            <v>女</v>
          </cell>
          <cell r="E403" t="str">
            <v>三重</v>
          </cell>
          <cell r="H403" t="str">
            <v>5</v>
          </cell>
          <cell r="P403">
            <v>1</v>
          </cell>
          <cell r="T403">
            <v>1</v>
          </cell>
          <cell r="X403">
            <v>1</v>
          </cell>
          <cell r="AD403">
            <v>1</v>
          </cell>
          <cell r="AJ403">
            <v>1</v>
          </cell>
          <cell r="AO403">
            <v>1</v>
          </cell>
        </row>
        <row r="404">
          <cell r="D404" t="str">
            <v>女</v>
          </cell>
          <cell r="E404" t="str">
            <v>三重</v>
          </cell>
          <cell r="H404" t="str">
            <v>5</v>
          </cell>
          <cell r="N404">
            <v>1</v>
          </cell>
          <cell r="S404">
            <v>1</v>
          </cell>
          <cell r="X404">
            <v>1</v>
          </cell>
          <cell r="AC404">
            <v>1</v>
          </cell>
          <cell r="AI404">
            <v>1</v>
          </cell>
          <cell r="AO404">
            <v>1</v>
          </cell>
        </row>
        <row r="405">
          <cell r="D405" t="str">
            <v>女</v>
          </cell>
          <cell r="E405" t="str">
            <v>三重</v>
          </cell>
          <cell r="H405" t="str">
            <v>7</v>
          </cell>
        </row>
        <row r="406">
          <cell r="D406" t="str">
            <v>男</v>
          </cell>
          <cell r="E406" t="str">
            <v>三重</v>
          </cell>
          <cell r="H406" t="str">
            <v>7</v>
          </cell>
          <cell r="O406">
            <v>1</v>
          </cell>
          <cell r="U406">
            <v>1</v>
          </cell>
          <cell r="Z406">
            <v>1</v>
          </cell>
          <cell r="AE406">
            <v>1</v>
          </cell>
          <cell r="AI406">
            <v>1</v>
          </cell>
          <cell r="AO406">
            <v>1</v>
          </cell>
        </row>
        <row r="407">
          <cell r="D407" t="str">
            <v>女</v>
          </cell>
          <cell r="E407" t="str">
            <v>三重</v>
          </cell>
          <cell r="H407" t="str">
            <v>6</v>
          </cell>
          <cell r="O407">
            <v>1</v>
          </cell>
          <cell r="U407">
            <v>1</v>
          </cell>
          <cell r="Z407">
            <v>1</v>
          </cell>
          <cell r="AE407">
            <v>1</v>
          </cell>
          <cell r="AI407">
            <v>1</v>
          </cell>
          <cell r="AO407">
            <v>1</v>
          </cell>
        </row>
        <row r="408">
          <cell r="D408" t="str">
            <v>女</v>
          </cell>
          <cell r="E408" t="str">
            <v>三重</v>
          </cell>
          <cell r="H408" t="str">
            <v>4</v>
          </cell>
          <cell r="P408">
            <v>1</v>
          </cell>
          <cell r="R408">
            <v>1</v>
          </cell>
          <cell r="V408">
            <v>1</v>
          </cell>
          <cell r="AB408">
            <v>1</v>
          </cell>
          <cell r="AH408">
            <v>1</v>
          </cell>
          <cell r="AM408">
            <v>1</v>
          </cell>
        </row>
        <row r="409">
          <cell r="D409" t="str">
            <v>男</v>
          </cell>
          <cell r="E409" t="str">
            <v>三重</v>
          </cell>
          <cell r="H409" t="str">
            <v>5</v>
          </cell>
          <cell r="P409">
            <v>1</v>
          </cell>
          <cell r="S409">
            <v>1</v>
          </cell>
          <cell r="X409">
            <v>1</v>
          </cell>
          <cell r="AE409">
            <v>1</v>
          </cell>
          <cell r="AG409">
            <v>1</v>
          </cell>
          <cell r="AN409">
            <v>1</v>
          </cell>
        </row>
        <row r="410">
          <cell r="D410" t="str">
            <v>女</v>
          </cell>
          <cell r="E410" t="str">
            <v>三重</v>
          </cell>
          <cell r="H410" t="str">
            <v>7</v>
          </cell>
        </row>
        <row r="411">
          <cell r="D411" t="str">
            <v>女</v>
          </cell>
          <cell r="E411" t="str">
            <v>三重</v>
          </cell>
          <cell r="H411" t="str">
            <v>4</v>
          </cell>
          <cell r="O411">
            <v>1</v>
          </cell>
          <cell r="R411">
            <v>1</v>
          </cell>
          <cell r="W411">
            <v>1</v>
          </cell>
          <cell r="AC411">
            <v>1</v>
          </cell>
          <cell r="AI411">
            <v>1</v>
          </cell>
          <cell r="AN411">
            <v>1</v>
          </cell>
        </row>
        <row r="412">
          <cell r="D412" t="str">
            <v>女</v>
          </cell>
          <cell r="E412" t="str">
            <v>三重</v>
          </cell>
          <cell r="H412" t="str">
            <v>8</v>
          </cell>
          <cell r="X412">
            <v>1</v>
          </cell>
          <cell r="AC412">
            <v>1</v>
          </cell>
        </row>
        <row r="413">
          <cell r="D413" t="str">
            <v>女</v>
          </cell>
          <cell r="E413" t="str">
            <v>三重</v>
          </cell>
          <cell r="H413" t="str">
            <v>6</v>
          </cell>
          <cell r="R413">
            <v>1</v>
          </cell>
          <cell r="V413">
            <v>1</v>
          </cell>
          <cell r="AB413">
            <v>1</v>
          </cell>
          <cell r="AI413">
            <v>1</v>
          </cell>
          <cell r="AL413">
            <v>1</v>
          </cell>
        </row>
        <row r="414">
          <cell r="D414" t="str">
            <v>女</v>
          </cell>
          <cell r="E414" t="str">
            <v>三重</v>
          </cell>
          <cell r="H414" t="str">
            <v>7</v>
          </cell>
          <cell r="L414">
            <v>1</v>
          </cell>
          <cell r="S414">
            <v>1</v>
          </cell>
          <cell r="X414">
            <v>1</v>
          </cell>
          <cell r="AC414">
            <v>1</v>
          </cell>
          <cell r="AH414">
            <v>1</v>
          </cell>
          <cell r="AM414">
            <v>1</v>
          </cell>
        </row>
        <row r="415">
          <cell r="D415" t="str">
            <v>女</v>
          </cell>
          <cell r="E415" t="str">
            <v>三重</v>
          </cell>
          <cell r="H415" t="str">
            <v>3</v>
          </cell>
          <cell r="O415">
            <v>1</v>
          </cell>
          <cell r="T415">
            <v>1</v>
          </cell>
          <cell r="Y415">
            <v>1</v>
          </cell>
          <cell r="AD415">
            <v>1</v>
          </cell>
          <cell r="AI415">
            <v>1</v>
          </cell>
          <cell r="AN415">
            <v>1</v>
          </cell>
        </row>
        <row r="416">
          <cell r="D416" t="str">
            <v>女</v>
          </cell>
          <cell r="E416" t="str">
            <v>三重</v>
          </cell>
          <cell r="H416" t="str">
            <v>7</v>
          </cell>
          <cell r="M416">
            <v>1</v>
          </cell>
          <cell r="R416">
            <v>1</v>
          </cell>
          <cell r="W416">
            <v>1</v>
          </cell>
          <cell r="AB416">
            <v>1</v>
          </cell>
          <cell r="AJ416">
            <v>1</v>
          </cell>
          <cell r="AM416">
            <v>1</v>
          </cell>
        </row>
        <row r="417">
          <cell r="D417" t="str">
            <v>女</v>
          </cell>
          <cell r="E417" t="str">
            <v>三重</v>
          </cell>
          <cell r="H417" t="str">
            <v>6</v>
          </cell>
          <cell r="O417">
            <v>1</v>
          </cell>
          <cell r="S417">
            <v>1</v>
          </cell>
          <cell r="Y417">
            <v>1</v>
          </cell>
          <cell r="AD417">
            <v>1</v>
          </cell>
          <cell r="AI417">
            <v>1</v>
          </cell>
          <cell r="AN417">
            <v>1</v>
          </cell>
        </row>
        <row r="418">
          <cell r="D418" t="str">
            <v>女</v>
          </cell>
          <cell r="E418" t="str">
            <v>三重</v>
          </cell>
          <cell r="H418" t="str">
            <v>6</v>
          </cell>
          <cell r="O418">
            <v>1</v>
          </cell>
          <cell r="T418">
            <v>1</v>
          </cell>
          <cell r="X418">
            <v>1</v>
          </cell>
          <cell r="AD418">
            <v>1</v>
          </cell>
          <cell r="AI418">
            <v>1</v>
          </cell>
          <cell r="AO418">
            <v>1</v>
          </cell>
        </row>
        <row r="419">
          <cell r="D419" t="str">
            <v>男</v>
          </cell>
          <cell r="E419" t="str">
            <v>三重</v>
          </cell>
          <cell r="H419" t="str">
            <v>5</v>
          </cell>
          <cell r="P419">
            <v>1</v>
          </cell>
          <cell r="U419">
            <v>1</v>
          </cell>
          <cell r="Z419">
            <v>1</v>
          </cell>
          <cell r="AD419">
            <v>1</v>
          </cell>
          <cell r="AI419">
            <v>1</v>
          </cell>
          <cell r="AN419">
            <v>1</v>
          </cell>
        </row>
        <row r="420">
          <cell r="D420" t="str">
            <v>男</v>
          </cell>
          <cell r="E420" t="str">
            <v>三重</v>
          </cell>
          <cell r="H420" t="str">
            <v>5</v>
          </cell>
          <cell r="O420">
            <v>1</v>
          </cell>
          <cell r="S420">
            <v>1</v>
          </cell>
          <cell r="Y420">
            <v>1</v>
          </cell>
          <cell r="AD420">
            <v>1</v>
          </cell>
          <cell r="AI420">
            <v>1</v>
          </cell>
          <cell r="AN420">
            <v>1</v>
          </cell>
        </row>
        <row r="421">
          <cell r="D421" t="str">
            <v>女</v>
          </cell>
          <cell r="E421" t="str">
            <v>三重</v>
          </cell>
          <cell r="H421" t="str">
            <v>3</v>
          </cell>
          <cell r="O421">
            <v>1</v>
          </cell>
          <cell r="T421">
            <v>1</v>
          </cell>
          <cell r="X421">
            <v>1</v>
          </cell>
          <cell r="AC421">
            <v>1</v>
          </cell>
          <cell r="AH421">
            <v>1</v>
          </cell>
          <cell r="AM421">
            <v>1</v>
          </cell>
        </row>
        <row r="422">
          <cell r="D422" t="str">
            <v>男</v>
          </cell>
          <cell r="E422" t="str">
            <v>三重</v>
          </cell>
          <cell r="H422" t="str">
            <v>6</v>
          </cell>
          <cell r="O422">
            <v>1</v>
          </cell>
          <cell r="T422">
            <v>1</v>
          </cell>
          <cell r="X422">
            <v>1</v>
          </cell>
          <cell r="AD422">
            <v>1</v>
          </cell>
          <cell r="AH422">
            <v>1</v>
          </cell>
          <cell r="AM422">
            <v>1</v>
          </cell>
        </row>
        <row r="423">
          <cell r="D423" t="str">
            <v>男</v>
          </cell>
          <cell r="E423" t="str">
            <v>三重</v>
          </cell>
          <cell r="H423" t="str">
            <v>5</v>
          </cell>
          <cell r="O423">
            <v>1</v>
          </cell>
          <cell r="S423">
            <v>1</v>
          </cell>
          <cell r="Y423">
            <v>1</v>
          </cell>
          <cell r="AD423">
            <v>1</v>
          </cell>
          <cell r="AJ423">
            <v>1</v>
          </cell>
          <cell r="AN423">
            <v>1</v>
          </cell>
        </row>
        <row r="424">
          <cell r="D424" t="str">
            <v>女</v>
          </cell>
          <cell r="E424" t="str">
            <v>三重</v>
          </cell>
          <cell r="H424" t="str">
            <v>4</v>
          </cell>
          <cell r="O424">
            <v>1</v>
          </cell>
          <cell r="S424">
            <v>1</v>
          </cell>
          <cell r="X424">
            <v>1</v>
          </cell>
          <cell r="AE424">
            <v>1</v>
          </cell>
          <cell r="AJ424">
            <v>1</v>
          </cell>
          <cell r="AM424">
            <v>1</v>
          </cell>
        </row>
        <row r="425">
          <cell r="D425" t="str">
            <v>女</v>
          </cell>
          <cell r="E425" t="str">
            <v>三重</v>
          </cell>
          <cell r="H425" t="str">
            <v>6</v>
          </cell>
          <cell r="N425">
            <v>1</v>
          </cell>
          <cell r="R425">
            <v>1</v>
          </cell>
          <cell r="Y425">
            <v>1</v>
          </cell>
          <cell r="AC425">
            <v>1</v>
          </cell>
          <cell r="AH425">
            <v>1</v>
          </cell>
          <cell r="AM425">
            <v>1</v>
          </cell>
        </row>
        <row r="426">
          <cell r="D426" t="str">
            <v>男</v>
          </cell>
          <cell r="E426" t="str">
            <v>三重</v>
          </cell>
          <cell r="H426" t="str">
            <v>5</v>
          </cell>
          <cell r="P426">
            <v>1</v>
          </cell>
          <cell r="T426">
            <v>1</v>
          </cell>
          <cell r="Z426">
            <v>1</v>
          </cell>
          <cell r="AD426">
            <v>1</v>
          </cell>
          <cell r="AH426">
            <v>1</v>
          </cell>
          <cell r="AN426">
            <v>1</v>
          </cell>
        </row>
        <row r="427">
          <cell r="D427" t="str">
            <v>女</v>
          </cell>
          <cell r="E427" t="str">
            <v>三重</v>
          </cell>
          <cell r="H427" t="str">
            <v>7</v>
          </cell>
          <cell r="P427">
            <v>1</v>
          </cell>
          <cell r="T427">
            <v>1</v>
          </cell>
          <cell r="X427">
            <v>1</v>
          </cell>
          <cell r="AD427">
            <v>1</v>
          </cell>
          <cell r="AJ427">
            <v>1</v>
          </cell>
          <cell r="AN427">
            <v>1</v>
          </cell>
        </row>
        <row r="428">
          <cell r="D428" t="str">
            <v>女</v>
          </cell>
          <cell r="E428" t="str">
            <v>三重</v>
          </cell>
          <cell r="H428" t="str">
            <v>6</v>
          </cell>
          <cell r="P428">
            <v>1</v>
          </cell>
          <cell r="T428">
            <v>1</v>
          </cell>
          <cell r="Z428">
            <v>1</v>
          </cell>
          <cell r="AE428">
            <v>1</v>
          </cell>
          <cell r="AI428">
            <v>1</v>
          </cell>
          <cell r="AN428">
            <v>1</v>
          </cell>
        </row>
        <row r="429">
          <cell r="D429" t="str">
            <v>男</v>
          </cell>
          <cell r="E429" t="str">
            <v>愛知</v>
          </cell>
          <cell r="H429" t="str">
            <v>6</v>
          </cell>
          <cell r="O429">
            <v>1</v>
          </cell>
          <cell r="S429">
            <v>1</v>
          </cell>
          <cell r="Z429">
            <v>1</v>
          </cell>
          <cell r="AC429">
            <v>1</v>
          </cell>
          <cell r="AH429">
            <v>1</v>
          </cell>
          <cell r="AN429">
            <v>1</v>
          </cell>
        </row>
        <row r="430">
          <cell r="D430" t="str">
            <v>男</v>
          </cell>
          <cell r="E430" t="str">
            <v>愛知</v>
          </cell>
          <cell r="H430" t="str">
            <v>5</v>
          </cell>
          <cell r="N430">
            <v>1</v>
          </cell>
          <cell r="S430">
            <v>1</v>
          </cell>
          <cell r="Y430">
            <v>1</v>
          </cell>
          <cell r="AC430">
            <v>1</v>
          </cell>
          <cell r="AH430">
            <v>1</v>
          </cell>
          <cell r="AM430">
            <v>1</v>
          </cell>
        </row>
        <row r="431">
          <cell r="D431" t="str">
            <v>女</v>
          </cell>
          <cell r="E431" t="str">
            <v>愛知</v>
          </cell>
          <cell r="H431" t="str">
            <v>6</v>
          </cell>
          <cell r="M431">
            <v>1</v>
          </cell>
          <cell r="R431">
            <v>1</v>
          </cell>
          <cell r="W431">
            <v>1</v>
          </cell>
          <cell r="AB431">
            <v>1</v>
          </cell>
          <cell r="AH431">
            <v>1</v>
          </cell>
          <cell r="AM431">
            <v>1</v>
          </cell>
        </row>
        <row r="432">
          <cell r="D432" t="str">
            <v>女</v>
          </cell>
          <cell r="E432" t="str">
            <v>愛知</v>
          </cell>
          <cell r="H432" t="str">
            <v>3</v>
          </cell>
          <cell r="M432">
            <v>1</v>
          </cell>
          <cell r="Q432">
            <v>1</v>
          </cell>
          <cell r="X432">
            <v>1</v>
          </cell>
          <cell r="AA432">
            <v>1</v>
          </cell>
          <cell r="AH432">
            <v>1</v>
          </cell>
          <cell r="AK432">
            <v>1</v>
          </cell>
        </row>
        <row r="433">
          <cell r="D433" t="str">
            <v>女</v>
          </cell>
          <cell r="E433" t="str">
            <v>愛知</v>
          </cell>
          <cell r="H433" t="str">
            <v>6</v>
          </cell>
          <cell r="O433">
            <v>1</v>
          </cell>
          <cell r="Q433">
            <v>1</v>
          </cell>
          <cell r="W433">
            <v>1</v>
          </cell>
          <cell r="AA433">
            <v>1</v>
          </cell>
          <cell r="AF433">
            <v>1</v>
          </cell>
          <cell r="AK433">
            <v>1</v>
          </cell>
        </row>
        <row r="434">
          <cell r="D434" t="str">
            <v>男</v>
          </cell>
          <cell r="E434" t="str">
            <v>愛知</v>
          </cell>
          <cell r="H434" t="str">
            <v>7</v>
          </cell>
          <cell r="O434">
            <v>1</v>
          </cell>
          <cell r="S434">
            <v>1</v>
          </cell>
          <cell r="X434">
            <v>1</v>
          </cell>
          <cell r="AD434">
            <v>1</v>
          </cell>
          <cell r="AF434">
            <v>1</v>
          </cell>
          <cell r="AK434">
            <v>1</v>
          </cell>
        </row>
        <row r="435">
          <cell r="D435" t="str">
            <v>男</v>
          </cell>
          <cell r="E435" t="str">
            <v>愛知</v>
          </cell>
          <cell r="H435" t="str">
            <v>6</v>
          </cell>
          <cell r="M435">
            <v>1</v>
          </cell>
          <cell r="Q435">
            <v>1</v>
          </cell>
          <cell r="V435">
            <v>1</v>
          </cell>
          <cell r="AD435">
            <v>1</v>
          </cell>
          <cell r="AG435">
            <v>1</v>
          </cell>
          <cell r="AL435">
            <v>1</v>
          </cell>
        </row>
        <row r="436">
          <cell r="D436" t="str">
            <v>女</v>
          </cell>
          <cell r="E436" t="str">
            <v>静岡</v>
          </cell>
          <cell r="H436" t="str">
            <v/>
          </cell>
          <cell r="O436">
            <v>1</v>
          </cell>
          <cell r="Z436">
            <v>1</v>
          </cell>
          <cell r="AC436">
            <v>1</v>
          </cell>
          <cell r="AJ436">
            <v>1</v>
          </cell>
          <cell r="AM436">
            <v>1</v>
          </cell>
        </row>
        <row r="437">
          <cell r="D437" t="str">
            <v>男</v>
          </cell>
          <cell r="E437" t="str">
            <v>静岡</v>
          </cell>
          <cell r="H437" t="str">
            <v>6</v>
          </cell>
          <cell r="O437">
            <v>1</v>
          </cell>
          <cell r="R437">
            <v>1</v>
          </cell>
          <cell r="X437">
            <v>1</v>
          </cell>
          <cell r="AC437">
            <v>1</v>
          </cell>
          <cell r="AH437">
            <v>1</v>
          </cell>
          <cell r="AL437">
            <v>1</v>
          </cell>
        </row>
        <row r="438">
          <cell r="D438" t="str">
            <v>男</v>
          </cell>
          <cell r="E438" t="str">
            <v>静岡</v>
          </cell>
          <cell r="H438" t="str">
            <v>7</v>
          </cell>
          <cell r="N438">
            <v>1</v>
          </cell>
          <cell r="U438">
            <v>1</v>
          </cell>
          <cell r="X438">
            <v>1</v>
          </cell>
          <cell r="AE438">
            <v>1</v>
          </cell>
          <cell r="AH438">
            <v>1</v>
          </cell>
          <cell r="AM438">
            <v>1</v>
          </cell>
        </row>
        <row r="439">
          <cell r="D439" t="str">
            <v>女</v>
          </cell>
          <cell r="E439" t="str">
            <v>静岡</v>
          </cell>
          <cell r="H439" t="str">
            <v>7</v>
          </cell>
          <cell r="M439">
            <v>1</v>
          </cell>
          <cell r="S439">
            <v>1</v>
          </cell>
          <cell r="X439">
            <v>1</v>
          </cell>
          <cell r="AE439">
            <v>1</v>
          </cell>
          <cell r="AJ439">
            <v>1</v>
          </cell>
          <cell r="AO439">
            <v>1</v>
          </cell>
        </row>
        <row r="440">
          <cell r="D440" t="str">
            <v>男</v>
          </cell>
          <cell r="E440" t="str">
            <v>長野</v>
          </cell>
          <cell r="H440" t="str">
            <v>7</v>
          </cell>
          <cell r="P440">
            <v>1</v>
          </cell>
          <cell r="U440">
            <v>1</v>
          </cell>
          <cell r="Y440">
            <v>1</v>
          </cell>
          <cell r="AD440">
            <v>1</v>
          </cell>
          <cell r="AJ440">
            <v>1</v>
          </cell>
          <cell r="AO440">
            <v>1</v>
          </cell>
        </row>
        <row r="441">
          <cell r="D441" t="str">
            <v>男</v>
          </cell>
          <cell r="E441" t="str">
            <v>長野</v>
          </cell>
          <cell r="H441" t="str">
            <v>6</v>
          </cell>
          <cell r="AF441">
            <v>1</v>
          </cell>
          <cell r="AL441">
            <v>1</v>
          </cell>
        </row>
        <row r="442">
          <cell r="D442" t="str">
            <v>男</v>
          </cell>
          <cell r="E442" t="str">
            <v>長野</v>
          </cell>
          <cell r="H442" t="str">
            <v>7</v>
          </cell>
          <cell r="P442">
            <v>1</v>
          </cell>
          <cell r="U442">
            <v>1</v>
          </cell>
          <cell r="Y442">
            <v>1</v>
          </cell>
          <cell r="AE442">
            <v>1</v>
          </cell>
          <cell r="AI442">
            <v>1</v>
          </cell>
          <cell r="AN442">
            <v>1</v>
          </cell>
        </row>
        <row r="443">
          <cell r="D443" t="str">
            <v>男</v>
          </cell>
          <cell r="E443" t="str">
            <v>長野</v>
          </cell>
          <cell r="H443" t="str">
            <v>7</v>
          </cell>
          <cell r="O443">
            <v>1</v>
          </cell>
          <cell r="S443">
            <v>1</v>
          </cell>
          <cell r="X443">
            <v>1</v>
          </cell>
          <cell r="AC443">
            <v>1</v>
          </cell>
          <cell r="AH443">
            <v>1</v>
          </cell>
          <cell r="AM443">
            <v>1</v>
          </cell>
        </row>
        <row r="444">
          <cell r="D444" t="str">
            <v>女</v>
          </cell>
          <cell r="E444" t="str">
            <v>長野</v>
          </cell>
          <cell r="H444" t="str">
            <v>7</v>
          </cell>
          <cell r="M444">
            <v>1</v>
          </cell>
          <cell r="X444">
            <v>1</v>
          </cell>
          <cell r="AC444">
            <v>1</v>
          </cell>
          <cell r="AG444">
            <v>1</v>
          </cell>
          <cell r="AM444">
            <v>1</v>
          </cell>
        </row>
        <row r="445">
          <cell r="D445" t="str">
            <v>男</v>
          </cell>
          <cell r="E445" t="str">
            <v>長野</v>
          </cell>
          <cell r="H445" t="str">
            <v>5</v>
          </cell>
          <cell r="P445">
            <v>1</v>
          </cell>
          <cell r="T445">
            <v>1</v>
          </cell>
          <cell r="X445">
            <v>1</v>
          </cell>
          <cell r="AC445">
            <v>1</v>
          </cell>
          <cell r="AH445">
            <v>1</v>
          </cell>
          <cell r="AM445">
            <v>1</v>
          </cell>
        </row>
        <row r="446">
          <cell r="D446" t="str">
            <v>女</v>
          </cell>
          <cell r="E446" t="str">
            <v>長野</v>
          </cell>
          <cell r="H446" t="str">
            <v>8</v>
          </cell>
          <cell r="L446">
            <v>1</v>
          </cell>
          <cell r="U446">
            <v>1</v>
          </cell>
          <cell r="Y446">
            <v>1</v>
          </cell>
          <cell r="AG446">
            <v>1</v>
          </cell>
          <cell r="AO446">
            <v>1</v>
          </cell>
        </row>
        <row r="447">
          <cell r="D447" t="str">
            <v>女</v>
          </cell>
          <cell r="E447" t="str">
            <v>長野</v>
          </cell>
          <cell r="H447" t="str">
            <v>7</v>
          </cell>
          <cell r="L447">
            <v>1</v>
          </cell>
          <cell r="U447">
            <v>1</v>
          </cell>
          <cell r="X447">
            <v>1</v>
          </cell>
          <cell r="AB447">
            <v>1</v>
          </cell>
          <cell r="AI447">
            <v>1</v>
          </cell>
          <cell r="AN447">
            <v>1</v>
          </cell>
        </row>
        <row r="448">
          <cell r="D448" t="str">
            <v>女</v>
          </cell>
          <cell r="E448" t="e">
            <v>#N/A</v>
          </cell>
          <cell r="H448" t="str">
            <v>1</v>
          </cell>
          <cell r="O448">
            <v>1</v>
          </cell>
          <cell r="S448">
            <v>1</v>
          </cell>
          <cell r="X448">
            <v>1</v>
          </cell>
          <cell r="AD448">
            <v>1</v>
          </cell>
          <cell r="AH448">
            <v>1</v>
          </cell>
          <cell r="AM448">
            <v>1</v>
          </cell>
        </row>
        <row r="449">
          <cell r="D449" t="str">
            <v>女</v>
          </cell>
          <cell r="E449" t="e">
            <v>#N/A</v>
          </cell>
          <cell r="H449" t="str">
            <v>7</v>
          </cell>
          <cell r="O449">
            <v>1</v>
          </cell>
          <cell r="T449">
            <v>1</v>
          </cell>
          <cell r="AD449">
            <v>1</v>
          </cell>
          <cell r="AJ449">
            <v>1</v>
          </cell>
          <cell r="AO449">
            <v>1</v>
          </cell>
        </row>
        <row r="450">
          <cell r="D450" t="str">
            <v>女</v>
          </cell>
          <cell r="E450" t="e">
            <v>#N/A</v>
          </cell>
          <cell r="H450" t="str">
            <v/>
          </cell>
          <cell r="O450">
            <v>1</v>
          </cell>
          <cell r="R450">
            <v>1</v>
          </cell>
          <cell r="W450">
            <v>1</v>
          </cell>
          <cell r="AE450">
            <v>1</v>
          </cell>
          <cell r="AI450">
            <v>1</v>
          </cell>
          <cell r="AN450">
            <v>1</v>
          </cell>
        </row>
        <row r="451">
          <cell r="D451" t="str">
            <v>男</v>
          </cell>
          <cell r="E451" t="e">
            <v>#N/A</v>
          </cell>
          <cell r="H451" t="str">
            <v/>
          </cell>
          <cell r="P451">
            <v>1</v>
          </cell>
          <cell r="S451">
            <v>1</v>
          </cell>
          <cell r="Y451">
            <v>1</v>
          </cell>
          <cell r="AA451">
            <v>1</v>
          </cell>
          <cell r="AF451">
            <v>1</v>
          </cell>
          <cell r="AL451">
            <v>1</v>
          </cell>
        </row>
        <row r="452">
          <cell r="D452" t="str">
            <v>男</v>
          </cell>
          <cell r="E452" t="e">
            <v>#N/A</v>
          </cell>
          <cell r="H452" t="str">
            <v/>
          </cell>
          <cell r="N452">
            <v>1</v>
          </cell>
          <cell r="S452">
            <v>1</v>
          </cell>
          <cell r="Y452">
            <v>1</v>
          </cell>
          <cell r="AC452">
            <v>1</v>
          </cell>
          <cell r="AH452">
            <v>1</v>
          </cell>
        </row>
        <row r="453">
          <cell r="D453" t="str">
            <v>男</v>
          </cell>
          <cell r="E453" t="e">
            <v>#N/A</v>
          </cell>
          <cell r="H453" t="str">
            <v>5</v>
          </cell>
          <cell r="O453">
            <v>1</v>
          </cell>
          <cell r="S453">
            <v>1</v>
          </cell>
          <cell r="Y453">
            <v>1</v>
          </cell>
          <cell r="AD453">
            <v>1</v>
          </cell>
          <cell r="AJ453">
            <v>1</v>
          </cell>
          <cell r="AM453">
            <v>1</v>
          </cell>
        </row>
        <row r="454">
          <cell r="D454" t="str">
            <v>男</v>
          </cell>
          <cell r="E454" t="e">
            <v>#N/A</v>
          </cell>
          <cell r="H454" t="str">
            <v>5</v>
          </cell>
          <cell r="O454">
            <v>1</v>
          </cell>
          <cell r="T454">
            <v>1</v>
          </cell>
          <cell r="Y454">
            <v>1</v>
          </cell>
          <cell r="AD454">
            <v>1</v>
          </cell>
          <cell r="AI454">
            <v>1</v>
          </cell>
          <cell r="AM454">
            <v>1</v>
          </cell>
        </row>
        <row r="455">
          <cell r="D455" t="str">
            <v>男</v>
          </cell>
          <cell r="E455" t="e">
            <v>#N/A</v>
          </cell>
          <cell r="H455" t="str">
            <v/>
          </cell>
          <cell r="P455">
            <v>1</v>
          </cell>
          <cell r="U455">
            <v>1</v>
          </cell>
          <cell r="Z455">
            <v>1</v>
          </cell>
          <cell r="AE455">
            <v>1</v>
          </cell>
          <cell r="AJ455">
            <v>1</v>
          </cell>
          <cell r="AO455">
            <v>1</v>
          </cell>
        </row>
        <row r="456">
          <cell r="E456" t="e">
            <v>#N/A</v>
          </cell>
          <cell r="H456" t="str">
            <v/>
          </cell>
          <cell r="P456">
            <v>1</v>
          </cell>
          <cell r="U456">
            <v>1</v>
          </cell>
          <cell r="Z456">
            <v>1</v>
          </cell>
          <cell r="AE456">
            <v>1</v>
          </cell>
          <cell r="AJ456">
            <v>1</v>
          </cell>
          <cell r="AO456">
            <v>1</v>
          </cell>
        </row>
        <row r="457">
          <cell r="D457" t="str">
            <v>男</v>
          </cell>
          <cell r="E457" t="e">
            <v>#N/A</v>
          </cell>
          <cell r="H457" t="str">
            <v>5</v>
          </cell>
          <cell r="R457">
            <v>1</v>
          </cell>
          <cell r="W457">
            <v>1</v>
          </cell>
          <cell r="AC457">
            <v>1</v>
          </cell>
          <cell r="AI457">
            <v>1</v>
          </cell>
          <cell r="AM457">
            <v>1</v>
          </cell>
        </row>
        <row r="458">
          <cell r="D458" t="str">
            <v>男</v>
          </cell>
          <cell r="E458" t="e">
            <v>#N/A</v>
          </cell>
          <cell r="H458" t="str">
            <v>7</v>
          </cell>
          <cell r="P458">
            <v>1</v>
          </cell>
          <cell r="S458">
            <v>1</v>
          </cell>
          <cell r="X458">
            <v>1</v>
          </cell>
          <cell r="AC458">
            <v>1</v>
          </cell>
          <cell r="AH458">
            <v>1</v>
          </cell>
          <cell r="AO458">
            <v>1</v>
          </cell>
        </row>
        <row r="459">
          <cell r="D459" t="str">
            <v>男</v>
          </cell>
          <cell r="E459" t="e">
            <v>#N/A</v>
          </cell>
          <cell r="H459" t="str">
            <v>7</v>
          </cell>
          <cell r="N459">
            <v>1</v>
          </cell>
          <cell r="U459">
            <v>1</v>
          </cell>
          <cell r="X459">
            <v>1</v>
          </cell>
          <cell r="AB459">
            <v>1</v>
          </cell>
          <cell r="AG459">
            <v>1</v>
          </cell>
          <cell r="AM459">
            <v>1</v>
          </cell>
        </row>
        <row r="460">
          <cell r="D460" t="str">
            <v>女</v>
          </cell>
          <cell r="E460" t="e">
            <v>#N/A</v>
          </cell>
          <cell r="H460" t="str">
            <v>6</v>
          </cell>
          <cell r="M460">
            <v>1</v>
          </cell>
          <cell r="R460">
            <v>1</v>
          </cell>
          <cell r="Z460">
            <v>1</v>
          </cell>
          <cell r="AD460">
            <v>1</v>
          </cell>
          <cell r="AJ460">
            <v>1</v>
          </cell>
          <cell r="AO460">
            <v>1</v>
          </cell>
        </row>
        <row r="461">
          <cell r="E461" t="e">
            <v>#N/A</v>
          </cell>
          <cell r="H461" t="str">
            <v/>
          </cell>
          <cell r="M461">
            <v>1</v>
          </cell>
          <cell r="R461">
            <v>1</v>
          </cell>
          <cell r="X461">
            <v>1</v>
          </cell>
          <cell r="AA461">
            <v>1</v>
          </cell>
          <cell r="AH461">
            <v>1</v>
          </cell>
          <cell r="AN461">
            <v>1</v>
          </cell>
        </row>
        <row r="462">
          <cell r="E462" t="e">
            <v>#N/A</v>
          </cell>
          <cell r="H462" t="str">
            <v/>
          </cell>
          <cell r="O462">
            <v>1</v>
          </cell>
          <cell r="S462">
            <v>1</v>
          </cell>
          <cell r="X462">
            <v>1</v>
          </cell>
          <cell r="AC462">
            <v>1</v>
          </cell>
          <cell r="AH462">
            <v>1</v>
          </cell>
          <cell r="AM462">
            <v>1</v>
          </cell>
        </row>
        <row r="463">
          <cell r="D463" t="str">
            <v>女</v>
          </cell>
          <cell r="E463" t="e">
            <v>#N/A</v>
          </cell>
          <cell r="H463" t="str">
            <v>2</v>
          </cell>
          <cell r="O463">
            <v>1</v>
          </cell>
          <cell r="T463">
            <v>1</v>
          </cell>
          <cell r="X463">
            <v>1</v>
          </cell>
          <cell r="AC463">
            <v>1</v>
          </cell>
          <cell r="AH463">
            <v>1</v>
          </cell>
          <cell r="AN463">
            <v>1</v>
          </cell>
        </row>
        <row r="464">
          <cell r="E464" t="e">
            <v>#N/A</v>
          </cell>
          <cell r="H464" t="str">
            <v/>
          </cell>
        </row>
        <row r="465">
          <cell r="E465" t="e">
            <v>#N/A</v>
          </cell>
          <cell r="H465" t="str">
            <v/>
          </cell>
        </row>
        <row r="466">
          <cell r="E466" t="e">
            <v>#N/A</v>
          </cell>
          <cell r="H466" t="str">
            <v/>
          </cell>
          <cell r="P466">
            <v>1</v>
          </cell>
          <cell r="T466">
            <v>1</v>
          </cell>
          <cell r="Z466">
            <v>1</v>
          </cell>
          <cell r="AC466">
            <v>1</v>
          </cell>
          <cell r="AH466">
            <v>1</v>
          </cell>
          <cell r="AN466">
            <v>1</v>
          </cell>
        </row>
        <row r="467">
          <cell r="E467" t="e">
            <v>#N/A</v>
          </cell>
          <cell r="H467" t="str">
            <v/>
          </cell>
          <cell r="O467">
            <v>1</v>
          </cell>
          <cell r="S467">
            <v>1</v>
          </cell>
          <cell r="Z467">
            <v>1</v>
          </cell>
          <cell r="AC467">
            <v>1</v>
          </cell>
          <cell r="AJ467">
            <v>1</v>
          </cell>
          <cell r="AM467">
            <v>1</v>
          </cell>
        </row>
        <row r="468">
          <cell r="E468" t="e">
            <v>#N/A</v>
          </cell>
          <cell r="H468" t="str">
            <v/>
          </cell>
          <cell r="N468">
            <v>1</v>
          </cell>
          <cell r="U468">
            <v>1</v>
          </cell>
          <cell r="X468">
            <v>1</v>
          </cell>
          <cell r="AC468">
            <v>1</v>
          </cell>
          <cell r="AH468">
            <v>1</v>
          </cell>
          <cell r="AN468">
            <v>1</v>
          </cell>
        </row>
        <row r="469">
          <cell r="E469" t="e">
            <v>#N/A</v>
          </cell>
          <cell r="H469" t="str">
            <v/>
          </cell>
          <cell r="U469">
            <v>1</v>
          </cell>
          <cell r="Z469">
            <v>1</v>
          </cell>
          <cell r="AC469">
            <v>1</v>
          </cell>
          <cell r="AH469">
            <v>1</v>
          </cell>
          <cell r="AO469">
            <v>1</v>
          </cell>
        </row>
        <row r="470">
          <cell r="D470" t="str">
            <v>男</v>
          </cell>
          <cell r="E470" t="e">
            <v>#N/A</v>
          </cell>
          <cell r="H470" t="str">
            <v>6</v>
          </cell>
          <cell r="M470">
            <v>1</v>
          </cell>
          <cell r="S470">
            <v>1</v>
          </cell>
          <cell r="Y470">
            <v>1</v>
          </cell>
          <cell r="AD470">
            <v>1</v>
          </cell>
          <cell r="AI470">
            <v>1</v>
          </cell>
          <cell r="AN470">
            <v>1</v>
          </cell>
        </row>
        <row r="471">
          <cell r="D471" t="str">
            <v>女</v>
          </cell>
          <cell r="E471" t="e">
            <v>#N/A</v>
          </cell>
          <cell r="H471" t="str">
            <v>7</v>
          </cell>
          <cell r="M471">
            <v>1</v>
          </cell>
          <cell r="T471">
            <v>1</v>
          </cell>
          <cell r="W471">
            <v>1</v>
          </cell>
          <cell r="AB471">
            <v>1</v>
          </cell>
          <cell r="AJ471">
            <v>1</v>
          </cell>
          <cell r="AN471">
            <v>1</v>
          </cell>
        </row>
        <row r="472">
          <cell r="E472" t="e">
            <v>#N/A</v>
          </cell>
          <cell r="H472" t="str">
            <v/>
          </cell>
          <cell r="M472">
            <v>1</v>
          </cell>
          <cell r="T472">
            <v>1</v>
          </cell>
          <cell r="X472">
            <v>1</v>
          </cell>
          <cell r="AC472">
            <v>1</v>
          </cell>
          <cell r="AH472">
            <v>1</v>
          </cell>
          <cell r="AL472">
            <v>1</v>
          </cell>
        </row>
        <row r="473">
          <cell r="E473" t="e">
            <v>#N/A</v>
          </cell>
          <cell r="H473" t="str">
            <v/>
          </cell>
          <cell r="O473">
            <v>1</v>
          </cell>
          <cell r="S473">
            <v>1</v>
          </cell>
          <cell r="Y473">
            <v>1</v>
          </cell>
          <cell r="AD473">
            <v>1</v>
          </cell>
          <cell r="AH473">
            <v>1</v>
          </cell>
          <cell r="AM473">
            <v>1</v>
          </cell>
        </row>
        <row r="474">
          <cell r="E474" t="e">
            <v>#N/A</v>
          </cell>
          <cell r="H474" t="str">
            <v/>
          </cell>
          <cell r="L474">
            <v>1</v>
          </cell>
          <cell r="U474">
            <v>1</v>
          </cell>
          <cell r="Y474">
            <v>1</v>
          </cell>
          <cell r="AB474">
            <v>1</v>
          </cell>
          <cell r="AF474">
            <v>1</v>
          </cell>
          <cell r="AL474">
            <v>1</v>
          </cell>
        </row>
        <row r="475">
          <cell r="E475" t="e">
            <v>#N/A</v>
          </cell>
          <cell r="H475" t="str">
            <v/>
          </cell>
        </row>
        <row r="476">
          <cell r="E476" t="e">
            <v>#N/A</v>
          </cell>
          <cell r="H476" t="str">
            <v/>
          </cell>
        </row>
        <row r="477">
          <cell r="E477" t="e">
            <v>#N/A</v>
          </cell>
          <cell r="H477" t="str">
            <v/>
          </cell>
        </row>
        <row r="478">
          <cell r="E478" t="e">
            <v>#N/A</v>
          </cell>
          <cell r="H478" t="str">
            <v/>
          </cell>
        </row>
        <row r="479">
          <cell r="E479" t="e">
            <v>#N/A</v>
          </cell>
          <cell r="H479" t="str">
            <v/>
          </cell>
        </row>
        <row r="480">
          <cell r="E480" t="e">
            <v>#N/A</v>
          </cell>
          <cell r="H480" t="str">
            <v/>
          </cell>
        </row>
        <row r="481">
          <cell r="E481" t="e">
            <v>#N/A</v>
          </cell>
          <cell r="H481" t="str">
            <v/>
          </cell>
        </row>
        <row r="482">
          <cell r="E482" t="e">
            <v>#N/A</v>
          </cell>
          <cell r="H482" t="str">
            <v/>
          </cell>
        </row>
        <row r="483">
          <cell r="E483" t="e">
            <v>#N/A</v>
          </cell>
          <cell r="H483" t="str">
            <v/>
          </cell>
        </row>
        <row r="484">
          <cell r="E484" t="e">
            <v>#N/A</v>
          </cell>
          <cell r="H484" t="str">
            <v/>
          </cell>
        </row>
        <row r="485">
          <cell r="E485" t="e">
            <v>#N/A</v>
          </cell>
          <cell r="H485" t="str">
            <v/>
          </cell>
        </row>
        <row r="486">
          <cell r="E486" t="e">
            <v>#N/A</v>
          </cell>
          <cell r="H486" t="str">
            <v/>
          </cell>
        </row>
        <row r="487">
          <cell r="E487" t="e">
            <v>#N/A</v>
          </cell>
          <cell r="H487" t="str">
            <v/>
          </cell>
        </row>
        <row r="488">
          <cell r="E488" t="e">
            <v>#N/A</v>
          </cell>
          <cell r="H488" t="str">
            <v/>
          </cell>
        </row>
        <row r="489">
          <cell r="E489" t="e">
            <v>#N/A</v>
          </cell>
          <cell r="H489" t="str">
            <v/>
          </cell>
        </row>
        <row r="490">
          <cell r="E490" t="e">
            <v>#N/A</v>
          </cell>
          <cell r="H490" t="str">
            <v/>
          </cell>
        </row>
        <row r="491">
          <cell r="E491" t="e">
            <v>#N/A</v>
          </cell>
          <cell r="H491" t="str">
            <v/>
          </cell>
        </row>
        <row r="492">
          <cell r="E492" t="e">
            <v>#N/A</v>
          </cell>
          <cell r="H492" t="str">
            <v/>
          </cell>
        </row>
        <row r="493">
          <cell r="E493" t="e">
            <v>#N/A</v>
          </cell>
          <cell r="H493" t="str">
            <v/>
          </cell>
        </row>
        <row r="494">
          <cell r="E494" t="e">
            <v>#N/A</v>
          </cell>
          <cell r="H494" t="str">
            <v/>
          </cell>
        </row>
        <row r="495">
          <cell r="E495" t="e">
            <v>#N/A</v>
          </cell>
          <cell r="H495" t="str">
            <v/>
          </cell>
        </row>
        <row r="496">
          <cell r="E496" t="e">
            <v>#N/A</v>
          </cell>
          <cell r="H496" t="str">
            <v/>
          </cell>
        </row>
        <row r="497">
          <cell r="E497" t="e">
            <v>#N/A</v>
          </cell>
          <cell r="H497" t="str">
            <v/>
          </cell>
        </row>
        <row r="498">
          <cell r="H498" t="str">
            <v/>
          </cell>
        </row>
        <row r="499">
          <cell r="H499" t="str">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S498"/>
  <sheetViews>
    <sheetView tabSelected="1" topLeftCell="D1" zoomScaleNormal="100" workbookViewId="0">
      <pane ySplit="1" topLeftCell="A465" activePane="bottomLeft" state="frozen"/>
      <selection pane="bottomLeft" activeCell="U478" sqref="U478"/>
    </sheetView>
  </sheetViews>
  <sheetFormatPr defaultRowHeight="13.5"/>
  <cols>
    <col min="1" max="1" width="11" hidden="1" customWidth="1"/>
    <col min="2" max="2" width="8" style="26" hidden="1" customWidth="1"/>
    <col min="3" max="3" width="7.75" style="26" hidden="1" customWidth="1"/>
    <col min="4" max="4" width="4" style="26" customWidth="1"/>
    <col min="5" max="5" width="3.25" style="26" customWidth="1"/>
    <col min="6" max="6" width="6" style="26" customWidth="1"/>
    <col min="7" max="7" width="7.75" style="26" customWidth="1"/>
    <col min="8" max="8" width="9.25" style="26" customWidth="1"/>
    <col min="9" max="9" width="3.875" style="26" hidden="1" customWidth="1"/>
    <col min="10" max="10" width="4.75" style="26" customWidth="1"/>
    <col min="11" max="11" width="8.875" style="27" customWidth="1"/>
    <col min="12" max="12" width="2.5" style="26" hidden="1" customWidth="1"/>
    <col min="13" max="42" width="3" style="26" customWidth="1"/>
    <col min="43" max="45" width="31.5" style="28" customWidth="1"/>
  </cols>
  <sheetData>
    <row r="1" spans="1:45">
      <c r="A1" s="1" t="s">
        <v>0</v>
      </c>
      <c r="B1" s="1" t="s">
        <v>1</v>
      </c>
      <c r="C1" s="1" t="s">
        <v>2</v>
      </c>
      <c r="D1" s="2" t="s">
        <v>1</v>
      </c>
      <c r="E1" s="2" t="s">
        <v>3</v>
      </c>
      <c r="F1" s="3" t="s">
        <v>4</v>
      </c>
      <c r="G1" s="3" t="s">
        <v>5</v>
      </c>
      <c r="H1" s="1" t="s">
        <v>6</v>
      </c>
      <c r="I1" s="2" t="s">
        <v>7</v>
      </c>
      <c r="J1" s="2" t="s">
        <v>8</v>
      </c>
      <c r="K1" s="4" t="s">
        <v>9</v>
      </c>
      <c r="L1" s="4" t="s">
        <v>10</v>
      </c>
      <c r="M1" s="3" t="s">
        <v>11</v>
      </c>
      <c r="N1" s="3"/>
      <c r="O1" s="3"/>
      <c r="P1" s="3"/>
      <c r="Q1" s="3"/>
      <c r="R1" s="3" t="s">
        <v>12</v>
      </c>
      <c r="S1" s="3"/>
      <c r="T1" s="3"/>
      <c r="U1" s="3"/>
      <c r="V1" s="3"/>
      <c r="W1" s="3" t="s">
        <v>13</v>
      </c>
      <c r="X1" s="3"/>
      <c r="Y1" s="3"/>
      <c r="Z1" s="3"/>
      <c r="AA1" s="3"/>
      <c r="AB1" s="3" t="s">
        <v>14</v>
      </c>
      <c r="AC1" s="3"/>
      <c r="AD1" s="3"/>
      <c r="AE1" s="3"/>
      <c r="AF1" s="3"/>
      <c r="AG1" s="3" t="s">
        <v>15</v>
      </c>
      <c r="AH1" s="3"/>
      <c r="AI1" s="3"/>
      <c r="AJ1" s="3"/>
      <c r="AK1" s="3"/>
      <c r="AL1" s="3" t="s">
        <v>16</v>
      </c>
      <c r="AM1" s="3"/>
      <c r="AN1" s="3"/>
      <c r="AO1" s="3"/>
      <c r="AP1" s="3"/>
      <c r="AQ1" s="2" t="s">
        <v>17</v>
      </c>
      <c r="AR1" s="2" t="s">
        <v>18</v>
      </c>
      <c r="AS1" s="2" t="s">
        <v>19</v>
      </c>
    </row>
    <row r="2" spans="1:45" ht="94.5">
      <c r="A2" s="1"/>
      <c r="B2" s="1"/>
      <c r="C2" s="1"/>
      <c r="D2" s="5"/>
      <c r="E2" s="5"/>
      <c r="F2" s="3"/>
      <c r="G2" s="3"/>
      <c r="H2" s="1"/>
      <c r="I2" s="5"/>
      <c r="J2" s="5"/>
      <c r="K2" s="6"/>
      <c r="L2" s="6"/>
      <c r="M2" s="7" t="s">
        <v>20</v>
      </c>
      <c r="N2" s="7" t="s">
        <v>21</v>
      </c>
      <c r="O2" s="7" t="s">
        <v>22</v>
      </c>
      <c r="P2" s="7" t="s">
        <v>23</v>
      </c>
      <c r="Q2" s="7" t="s">
        <v>24</v>
      </c>
      <c r="R2" s="7" t="s">
        <v>20</v>
      </c>
      <c r="S2" s="7" t="s">
        <v>21</v>
      </c>
      <c r="T2" s="7" t="s">
        <v>25</v>
      </c>
      <c r="U2" s="7" t="s">
        <v>23</v>
      </c>
      <c r="V2" s="7" t="s">
        <v>24</v>
      </c>
      <c r="W2" s="7" t="s">
        <v>20</v>
      </c>
      <c r="X2" s="7" t="s">
        <v>21</v>
      </c>
      <c r="Y2" s="7" t="s">
        <v>25</v>
      </c>
      <c r="Z2" s="7" t="s">
        <v>23</v>
      </c>
      <c r="AA2" s="7" t="s">
        <v>24</v>
      </c>
      <c r="AB2" s="7" t="s">
        <v>20</v>
      </c>
      <c r="AC2" s="7" t="s">
        <v>21</v>
      </c>
      <c r="AD2" s="7" t="s">
        <v>25</v>
      </c>
      <c r="AE2" s="7" t="s">
        <v>23</v>
      </c>
      <c r="AF2" s="7" t="s">
        <v>24</v>
      </c>
      <c r="AG2" s="7" t="s">
        <v>20</v>
      </c>
      <c r="AH2" s="7" t="s">
        <v>21</v>
      </c>
      <c r="AI2" s="7" t="s">
        <v>25</v>
      </c>
      <c r="AJ2" s="7" t="s">
        <v>23</v>
      </c>
      <c r="AK2" s="7" t="s">
        <v>24</v>
      </c>
      <c r="AL2" s="7" t="s">
        <v>20</v>
      </c>
      <c r="AM2" s="7" t="s">
        <v>21</v>
      </c>
      <c r="AN2" s="7" t="s">
        <v>25</v>
      </c>
      <c r="AO2" s="7" t="s">
        <v>23</v>
      </c>
      <c r="AP2" s="7" t="s">
        <v>24</v>
      </c>
      <c r="AQ2" s="5"/>
      <c r="AR2" s="5"/>
      <c r="AS2" s="5"/>
    </row>
    <row r="3" spans="1:45" ht="58.5" customHeight="1">
      <c r="A3" s="8">
        <f>VLOOKUP(H3,[1]検索データ!$A:$E,5,FALSE)</f>
        <v>6</v>
      </c>
      <c r="B3" s="9">
        <v>178</v>
      </c>
      <c r="C3" s="9"/>
      <c r="D3" s="9">
        <v>1</v>
      </c>
      <c r="E3" s="9" t="s">
        <v>26</v>
      </c>
      <c r="F3" s="10" t="str">
        <f>VLOOKUP(H3,[1]検索データ!$A:$C,3,FALSE)</f>
        <v>静岡</v>
      </c>
      <c r="G3" s="10" t="str">
        <f>VLOOKUP(H3,[1]検索データ!$A:$B,2,FALSE)</f>
        <v>身延</v>
      </c>
      <c r="H3" s="9" t="s">
        <v>27</v>
      </c>
      <c r="I3" s="9" t="str">
        <f t="shared" ref="I3:I66" si="0">LEFT(J3,1)</f>
        <v>5</v>
      </c>
      <c r="J3" s="11" t="s">
        <v>28</v>
      </c>
      <c r="K3" s="7" t="s">
        <v>29</v>
      </c>
      <c r="L3" s="9"/>
      <c r="M3" s="9"/>
      <c r="N3" s="9"/>
      <c r="O3" s="9">
        <v>1</v>
      </c>
      <c r="P3" s="9"/>
      <c r="Q3" s="9"/>
      <c r="R3" s="9"/>
      <c r="S3" s="9"/>
      <c r="T3" s="9"/>
      <c r="U3" s="9">
        <v>1</v>
      </c>
      <c r="V3" s="9"/>
      <c r="W3" s="9"/>
      <c r="X3" s="9"/>
      <c r="Y3" s="9"/>
      <c r="Z3" s="9"/>
      <c r="AA3" s="9">
        <v>1</v>
      </c>
      <c r="AB3" s="9"/>
      <c r="AC3" s="9"/>
      <c r="AD3" s="9"/>
      <c r="AE3" s="9">
        <v>1</v>
      </c>
      <c r="AF3" s="9"/>
      <c r="AG3" s="9"/>
      <c r="AH3" s="9"/>
      <c r="AI3" s="9"/>
      <c r="AJ3" s="9">
        <v>1</v>
      </c>
      <c r="AK3" s="9"/>
      <c r="AL3" s="9"/>
      <c r="AM3" s="9"/>
      <c r="AN3" s="9"/>
      <c r="AO3" s="9"/>
      <c r="AP3" s="9">
        <v>1</v>
      </c>
      <c r="AQ3" s="12" t="s">
        <v>30</v>
      </c>
      <c r="AR3" s="12" t="s">
        <v>31</v>
      </c>
      <c r="AS3" s="12" t="s">
        <v>32</v>
      </c>
    </row>
    <row r="4" spans="1:45" ht="69.75" customHeight="1">
      <c r="A4" s="8">
        <f>VLOOKUP(H4,[1]検索データ!$A:$E,5,FALSE)</f>
        <v>7</v>
      </c>
      <c r="B4" s="9">
        <v>54</v>
      </c>
      <c r="C4" s="9"/>
      <c r="D4" s="9">
        <v>2</v>
      </c>
      <c r="E4" s="9" t="s">
        <v>33</v>
      </c>
      <c r="F4" s="10" t="str">
        <f>VLOOKUP(H4,[1]検索データ!$A:$C,3,FALSE)</f>
        <v>静岡</v>
      </c>
      <c r="G4" s="10" t="str">
        <f>VLOOKUP(H4,[1]検索データ!$A:$B,2,FALSE)</f>
        <v>身延</v>
      </c>
      <c r="H4" s="9" t="s">
        <v>34</v>
      </c>
      <c r="I4" s="9" t="str">
        <f t="shared" si="0"/>
        <v>6</v>
      </c>
      <c r="J4" s="11" t="s">
        <v>35</v>
      </c>
      <c r="K4" s="7" t="s">
        <v>36</v>
      </c>
      <c r="L4" s="9"/>
      <c r="M4" s="9"/>
      <c r="N4" s="9"/>
      <c r="O4" s="9"/>
      <c r="P4" s="9"/>
      <c r="Q4" s="9">
        <v>1</v>
      </c>
      <c r="R4" s="9"/>
      <c r="S4" s="9"/>
      <c r="T4" s="9">
        <v>1</v>
      </c>
      <c r="U4" s="9"/>
      <c r="V4" s="9"/>
      <c r="W4" s="9"/>
      <c r="X4" s="9"/>
      <c r="Y4" s="9"/>
      <c r="Z4" s="9">
        <v>1</v>
      </c>
      <c r="AA4" s="9"/>
      <c r="AB4" s="9"/>
      <c r="AC4" s="9"/>
      <c r="AD4" s="9">
        <v>1</v>
      </c>
      <c r="AE4" s="9"/>
      <c r="AF4" s="9"/>
      <c r="AG4" s="9"/>
      <c r="AH4" s="9"/>
      <c r="AI4" s="9"/>
      <c r="AJ4" s="9"/>
      <c r="AK4" s="9">
        <v>1</v>
      </c>
      <c r="AL4" s="9"/>
      <c r="AM4" s="9"/>
      <c r="AN4" s="9"/>
      <c r="AO4" s="9">
        <v>1</v>
      </c>
      <c r="AP4" s="9"/>
      <c r="AQ4" s="12"/>
      <c r="AR4" s="12" t="s">
        <v>37</v>
      </c>
      <c r="AS4" s="12" t="s">
        <v>38</v>
      </c>
    </row>
    <row r="5" spans="1:45" ht="57" customHeight="1">
      <c r="A5" s="8">
        <f>VLOOKUP(H5,[1]検索データ!$A:$E,5,FALSE)</f>
        <v>7</v>
      </c>
      <c r="B5" s="9">
        <v>55</v>
      </c>
      <c r="C5" s="9"/>
      <c r="D5" s="9">
        <v>3</v>
      </c>
      <c r="E5" s="9" t="s">
        <v>26</v>
      </c>
      <c r="F5" s="10" t="str">
        <f>VLOOKUP(H5,[1]検索データ!$A:$C,3,FALSE)</f>
        <v>静岡</v>
      </c>
      <c r="G5" s="10" t="str">
        <f>VLOOKUP(H5,[1]検索データ!$A:$B,2,FALSE)</f>
        <v>身延</v>
      </c>
      <c r="H5" s="9" t="s">
        <v>34</v>
      </c>
      <c r="I5" s="9" t="str">
        <f t="shared" si="0"/>
        <v>5</v>
      </c>
      <c r="J5" s="11" t="s">
        <v>39</v>
      </c>
      <c r="K5" s="7" t="s">
        <v>40</v>
      </c>
      <c r="L5" s="9"/>
      <c r="M5" s="9"/>
      <c r="N5" s="9"/>
      <c r="O5" s="9"/>
      <c r="P5" s="9">
        <v>1</v>
      </c>
      <c r="Q5" s="9"/>
      <c r="R5" s="9"/>
      <c r="S5" s="9">
        <v>1</v>
      </c>
      <c r="T5" s="9"/>
      <c r="U5" s="9"/>
      <c r="V5" s="9"/>
      <c r="W5" s="9"/>
      <c r="X5" s="9">
        <v>1</v>
      </c>
      <c r="Y5" s="9"/>
      <c r="Z5" s="9"/>
      <c r="AA5" s="9"/>
      <c r="AB5" s="9"/>
      <c r="AC5" s="9">
        <v>1</v>
      </c>
      <c r="AD5" s="9"/>
      <c r="AE5" s="9"/>
      <c r="AF5" s="9"/>
      <c r="AG5" s="9"/>
      <c r="AH5" s="9"/>
      <c r="AI5" s="9"/>
      <c r="AJ5" s="9">
        <v>1</v>
      </c>
      <c r="AK5" s="9"/>
      <c r="AL5" s="9"/>
      <c r="AM5" s="9">
        <v>1</v>
      </c>
      <c r="AN5" s="9"/>
      <c r="AO5" s="9"/>
      <c r="AP5" s="9"/>
      <c r="AQ5" s="12"/>
      <c r="AR5" s="12" t="s">
        <v>41</v>
      </c>
      <c r="AS5" s="12" t="s">
        <v>42</v>
      </c>
    </row>
    <row r="6" spans="1:45" ht="24.75" customHeight="1">
      <c r="A6" s="8">
        <f>VLOOKUP(H6,[1]検索データ!$A:$E,5,FALSE)</f>
        <v>7</v>
      </c>
      <c r="B6" s="9">
        <v>90</v>
      </c>
      <c r="C6" s="9"/>
      <c r="D6" s="9">
        <v>4</v>
      </c>
      <c r="E6" s="9" t="s">
        <v>33</v>
      </c>
      <c r="F6" s="10" t="str">
        <f>VLOOKUP(H6,[1]検索データ!$A:$C,3,FALSE)</f>
        <v>静岡</v>
      </c>
      <c r="G6" s="10" t="str">
        <f>VLOOKUP(H6,[1]検索データ!$A:$B,2,FALSE)</f>
        <v>身延</v>
      </c>
      <c r="H6" s="9" t="s">
        <v>34</v>
      </c>
      <c r="I6" s="9" t="str">
        <f t="shared" si="0"/>
        <v>7</v>
      </c>
      <c r="J6" s="11" t="s">
        <v>43</v>
      </c>
      <c r="K6" s="7" t="s">
        <v>44</v>
      </c>
      <c r="L6" s="9"/>
      <c r="M6" s="9"/>
      <c r="N6" s="9"/>
      <c r="O6" s="9"/>
      <c r="P6" s="9">
        <v>1</v>
      </c>
      <c r="Q6" s="9"/>
      <c r="R6" s="9"/>
      <c r="S6" s="9"/>
      <c r="T6" s="9"/>
      <c r="U6" s="9"/>
      <c r="V6" s="9">
        <v>1</v>
      </c>
      <c r="W6" s="9"/>
      <c r="X6" s="9"/>
      <c r="Y6" s="9">
        <v>1</v>
      </c>
      <c r="Z6" s="9"/>
      <c r="AA6" s="9"/>
      <c r="AB6" s="9"/>
      <c r="AC6" s="9"/>
      <c r="AD6" s="9"/>
      <c r="AE6" s="9">
        <v>1</v>
      </c>
      <c r="AF6" s="9"/>
      <c r="AG6" s="9"/>
      <c r="AH6" s="9"/>
      <c r="AI6" s="9"/>
      <c r="AJ6" s="9">
        <v>1</v>
      </c>
      <c r="AK6" s="9"/>
      <c r="AL6" s="9"/>
      <c r="AM6" s="9">
        <v>1</v>
      </c>
      <c r="AN6" s="9"/>
      <c r="AO6" s="9"/>
      <c r="AP6" s="9"/>
      <c r="AQ6" s="12"/>
      <c r="AR6" s="12"/>
      <c r="AS6" s="12"/>
    </row>
    <row r="7" spans="1:45" ht="72.75" customHeight="1">
      <c r="A7" s="8">
        <f>VLOOKUP(H7,[1]検索データ!$A:$E,5,FALSE)</f>
        <v>7</v>
      </c>
      <c r="B7" s="9">
        <v>92</v>
      </c>
      <c r="C7" s="9"/>
      <c r="D7" s="9">
        <v>5</v>
      </c>
      <c r="E7" s="9" t="s">
        <v>33</v>
      </c>
      <c r="F7" s="10" t="str">
        <f>VLOOKUP(H7,[1]検索データ!$A:$C,3,FALSE)</f>
        <v>静岡</v>
      </c>
      <c r="G7" s="10" t="str">
        <f>VLOOKUP(H7,[1]検索データ!$A:$B,2,FALSE)</f>
        <v>身延</v>
      </c>
      <c r="H7" s="9" t="s">
        <v>34</v>
      </c>
      <c r="I7" s="9" t="str">
        <f t="shared" si="0"/>
        <v>6</v>
      </c>
      <c r="J7" s="11" t="s">
        <v>35</v>
      </c>
      <c r="K7" s="7" t="s">
        <v>40</v>
      </c>
      <c r="L7" s="9"/>
      <c r="M7" s="9"/>
      <c r="N7" s="9"/>
      <c r="O7" s="9"/>
      <c r="P7" s="9"/>
      <c r="Q7" s="9">
        <v>1</v>
      </c>
      <c r="R7" s="9"/>
      <c r="S7" s="9"/>
      <c r="T7" s="9"/>
      <c r="U7" s="9">
        <v>1</v>
      </c>
      <c r="V7" s="9"/>
      <c r="W7" s="9"/>
      <c r="X7" s="9"/>
      <c r="Y7" s="9">
        <v>1</v>
      </c>
      <c r="Z7" s="9"/>
      <c r="AA7" s="9"/>
      <c r="AB7" s="9"/>
      <c r="AC7" s="9"/>
      <c r="AD7" s="9"/>
      <c r="AE7" s="9"/>
      <c r="AF7" s="9">
        <v>1</v>
      </c>
      <c r="AG7" s="9"/>
      <c r="AH7" s="9"/>
      <c r="AI7" s="9"/>
      <c r="AJ7" s="9"/>
      <c r="AK7" s="9">
        <v>1</v>
      </c>
      <c r="AL7" s="9"/>
      <c r="AM7" s="9"/>
      <c r="AN7" s="9">
        <v>1</v>
      </c>
      <c r="AO7" s="9"/>
      <c r="AP7" s="9"/>
      <c r="AQ7" s="12"/>
      <c r="AR7" s="12" t="s">
        <v>45</v>
      </c>
      <c r="AS7" s="12" t="s">
        <v>46</v>
      </c>
    </row>
    <row r="8" spans="1:45" ht="123" customHeight="1">
      <c r="A8" s="8">
        <f>VLOOKUP(H8,[1]検索データ!$A:$E,5,FALSE)</f>
        <v>7</v>
      </c>
      <c r="B8" s="9">
        <v>346</v>
      </c>
      <c r="C8" s="9"/>
      <c r="D8" s="9">
        <v>6</v>
      </c>
      <c r="E8" s="9" t="s">
        <v>33</v>
      </c>
      <c r="F8" s="10" t="str">
        <f>VLOOKUP(H8,[1]検索データ!$A:$C,3,FALSE)</f>
        <v>静岡</v>
      </c>
      <c r="G8" s="10" t="str">
        <f>VLOOKUP(H8,[1]検索データ!$A:$B,2,FALSE)</f>
        <v>身延</v>
      </c>
      <c r="H8" s="9" t="s">
        <v>47</v>
      </c>
      <c r="I8" s="9" t="str">
        <f t="shared" si="0"/>
        <v>6</v>
      </c>
      <c r="J8" s="11" t="s">
        <v>48</v>
      </c>
      <c r="K8" s="7" t="s">
        <v>44</v>
      </c>
      <c r="L8" s="9"/>
      <c r="M8" s="9"/>
      <c r="N8" s="9"/>
      <c r="O8" s="9"/>
      <c r="P8" s="9"/>
      <c r="Q8" s="9">
        <v>1</v>
      </c>
      <c r="R8" s="9"/>
      <c r="S8" s="9"/>
      <c r="T8" s="9">
        <v>1</v>
      </c>
      <c r="U8" s="9"/>
      <c r="V8" s="9"/>
      <c r="W8" s="9"/>
      <c r="X8" s="9">
        <v>1</v>
      </c>
      <c r="Y8" s="9"/>
      <c r="Z8" s="9"/>
      <c r="AA8" s="9"/>
      <c r="AB8" s="9"/>
      <c r="AC8" s="9">
        <v>1</v>
      </c>
      <c r="AD8" s="9"/>
      <c r="AE8" s="9"/>
      <c r="AF8" s="9"/>
      <c r="AG8" s="9"/>
      <c r="AH8" s="9">
        <v>1</v>
      </c>
      <c r="AI8" s="9"/>
      <c r="AJ8" s="9"/>
      <c r="AK8" s="9"/>
      <c r="AL8" s="9"/>
      <c r="AM8" s="9">
        <v>1</v>
      </c>
      <c r="AN8" s="9"/>
      <c r="AO8" s="9"/>
      <c r="AP8" s="9"/>
      <c r="AQ8" s="12"/>
      <c r="AR8" s="12" t="s">
        <v>49</v>
      </c>
      <c r="AS8" s="12" t="s">
        <v>50</v>
      </c>
    </row>
    <row r="9" spans="1:45" ht="86.25" customHeight="1">
      <c r="A9" s="8">
        <f>VLOOKUP(H9,[1]検索データ!$A:$E,5,FALSE)</f>
        <v>7</v>
      </c>
      <c r="B9" s="9">
        <v>347</v>
      </c>
      <c r="C9" s="9"/>
      <c r="D9" s="9">
        <v>7</v>
      </c>
      <c r="E9" s="9" t="s">
        <v>33</v>
      </c>
      <c r="F9" s="10" t="str">
        <f>VLOOKUP(H9,[1]検索データ!$A:$C,3,FALSE)</f>
        <v>静岡</v>
      </c>
      <c r="G9" s="10" t="str">
        <f>VLOOKUP(H9,[1]検索データ!$A:$B,2,FALSE)</f>
        <v>身延</v>
      </c>
      <c r="H9" s="9" t="s">
        <v>47</v>
      </c>
      <c r="I9" s="9" t="str">
        <f t="shared" si="0"/>
        <v>5</v>
      </c>
      <c r="J9" s="11" t="s">
        <v>51</v>
      </c>
      <c r="K9" s="7" t="s">
        <v>52</v>
      </c>
      <c r="L9" s="9"/>
      <c r="M9" s="9"/>
      <c r="N9" s="9"/>
      <c r="O9" s="9"/>
      <c r="P9" s="9"/>
      <c r="Q9" s="9">
        <v>1</v>
      </c>
      <c r="R9" s="9"/>
      <c r="S9" s="9"/>
      <c r="T9" s="9"/>
      <c r="U9" s="9">
        <v>1</v>
      </c>
      <c r="V9" s="9"/>
      <c r="W9" s="9"/>
      <c r="X9" s="9"/>
      <c r="Y9" s="9"/>
      <c r="Z9" s="9"/>
      <c r="AA9" s="9">
        <v>1</v>
      </c>
      <c r="AB9" s="9"/>
      <c r="AC9" s="9"/>
      <c r="AD9" s="9"/>
      <c r="AE9" s="9"/>
      <c r="AF9" s="9">
        <v>1</v>
      </c>
      <c r="AG9" s="9"/>
      <c r="AH9" s="9"/>
      <c r="AI9" s="9">
        <v>1</v>
      </c>
      <c r="AJ9" s="9"/>
      <c r="AK9" s="9"/>
      <c r="AL9" s="9"/>
      <c r="AM9" s="9"/>
      <c r="AN9" s="9"/>
      <c r="AO9" s="9"/>
      <c r="AP9" s="9">
        <v>1</v>
      </c>
      <c r="AQ9" s="12" t="s">
        <v>53</v>
      </c>
      <c r="AR9" s="12" t="s">
        <v>54</v>
      </c>
      <c r="AS9" s="12" t="s">
        <v>55</v>
      </c>
    </row>
    <row r="10" spans="1:45" ht="99.75" customHeight="1">
      <c r="A10" s="8">
        <f>VLOOKUP(H10,[1]検索データ!$A:$E,5,FALSE)</f>
        <v>7</v>
      </c>
      <c r="B10" s="9">
        <v>291</v>
      </c>
      <c r="C10" s="9"/>
      <c r="D10" s="9">
        <v>8</v>
      </c>
      <c r="E10" s="9" t="s">
        <v>33</v>
      </c>
      <c r="F10" s="10" t="str">
        <f>VLOOKUP(H10,[1]検索データ!$A:$C,3,FALSE)</f>
        <v>静岡</v>
      </c>
      <c r="G10" s="10" t="str">
        <f>VLOOKUP(H10,[1]検索データ!$A:$B,2,FALSE)</f>
        <v>身延</v>
      </c>
      <c r="H10" s="9" t="s">
        <v>47</v>
      </c>
      <c r="I10" s="9" t="str">
        <f t="shared" si="0"/>
        <v>6</v>
      </c>
      <c r="J10" s="11" t="s">
        <v>56</v>
      </c>
      <c r="K10" s="7" t="s">
        <v>44</v>
      </c>
      <c r="L10" s="9"/>
      <c r="M10" s="9">
        <v>1</v>
      </c>
      <c r="N10" s="9"/>
      <c r="O10" s="9"/>
      <c r="P10" s="9"/>
      <c r="Q10" s="9"/>
      <c r="R10" s="9"/>
      <c r="S10" s="9"/>
      <c r="T10" s="9"/>
      <c r="U10" s="9">
        <v>1</v>
      </c>
      <c r="V10" s="9"/>
      <c r="W10" s="9"/>
      <c r="X10" s="9"/>
      <c r="Y10" s="9">
        <v>1</v>
      </c>
      <c r="Z10" s="9"/>
      <c r="AA10" s="9"/>
      <c r="AB10" s="9"/>
      <c r="AC10" s="9"/>
      <c r="AD10" s="9"/>
      <c r="AE10" s="9">
        <v>1</v>
      </c>
      <c r="AF10" s="9"/>
      <c r="AG10" s="9"/>
      <c r="AH10" s="9"/>
      <c r="AI10" s="9"/>
      <c r="AJ10" s="9"/>
      <c r="AK10" s="9">
        <v>1</v>
      </c>
      <c r="AL10" s="9"/>
      <c r="AM10" s="9"/>
      <c r="AN10" s="9"/>
      <c r="AO10" s="9"/>
      <c r="AP10" s="9">
        <v>1</v>
      </c>
      <c r="AQ10" s="12"/>
      <c r="AR10" s="12" t="s">
        <v>57</v>
      </c>
      <c r="AS10" s="12"/>
    </row>
    <row r="11" spans="1:45" ht="70.5" customHeight="1">
      <c r="A11" s="8">
        <f>VLOOKUP(H11,[1]検索データ!$A:$E,5,FALSE)</f>
        <v>25</v>
      </c>
      <c r="B11" s="9">
        <v>143</v>
      </c>
      <c r="C11" s="13"/>
      <c r="D11" s="9">
        <v>9</v>
      </c>
      <c r="E11" s="13" t="s">
        <v>26</v>
      </c>
      <c r="F11" s="10" t="str">
        <f>VLOOKUP(H11,[1]検索データ!$A:$C,3,FALSE)</f>
        <v>山梨</v>
      </c>
      <c r="G11" s="10" t="str">
        <f>VLOOKUP(H11,[1]検索データ!$A:$B,2,FALSE)</f>
        <v>身延</v>
      </c>
      <c r="H11" s="13" t="s">
        <v>58</v>
      </c>
      <c r="I11" s="9" t="str">
        <f t="shared" si="0"/>
        <v>7</v>
      </c>
      <c r="J11" s="14" t="s">
        <v>59</v>
      </c>
      <c r="K11" s="15" t="s">
        <v>44</v>
      </c>
      <c r="L11" s="13">
        <v>1</v>
      </c>
      <c r="M11" s="13"/>
      <c r="N11" s="13"/>
      <c r="O11" s="13"/>
      <c r="P11" s="13">
        <v>1</v>
      </c>
      <c r="Q11" s="13"/>
      <c r="R11" s="13"/>
      <c r="S11" s="13"/>
      <c r="T11" s="13"/>
      <c r="U11" s="13"/>
      <c r="V11" s="13">
        <v>1</v>
      </c>
      <c r="W11" s="13"/>
      <c r="X11" s="13"/>
      <c r="Y11" s="13"/>
      <c r="Z11" s="13">
        <v>1</v>
      </c>
      <c r="AA11" s="13"/>
      <c r="AB11" s="13"/>
      <c r="AC11" s="13"/>
      <c r="AD11" s="13">
        <v>1</v>
      </c>
      <c r="AE11" s="13"/>
      <c r="AF11" s="13"/>
      <c r="AG11" s="13"/>
      <c r="AH11" s="13"/>
      <c r="AI11" s="13"/>
      <c r="AJ11" s="13"/>
      <c r="AK11" s="13">
        <v>1</v>
      </c>
      <c r="AL11" s="13"/>
      <c r="AM11" s="13"/>
      <c r="AN11" s="13">
        <v>1</v>
      </c>
      <c r="AO11" s="13"/>
      <c r="AP11" s="13"/>
      <c r="AQ11" s="12" t="s">
        <v>60</v>
      </c>
      <c r="AR11" s="12" t="s">
        <v>61</v>
      </c>
      <c r="AS11" s="12"/>
    </row>
    <row r="12" spans="1:45" ht="29.25" customHeight="1">
      <c r="A12" s="8">
        <f>VLOOKUP(H12,[1]検索データ!$A:$E,5,FALSE)</f>
        <v>26</v>
      </c>
      <c r="B12" s="9">
        <v>144</v>
      </c>
      <c r="C12" s="9"/>
      <c r="D12" s="9">
        <v>10</v>
      </c>
      <c r="E12" s="9" t="s">
        <v>26</v>
      </c>
      <c r="F12" s="10" t="str">
        <f>VLOOKUP(H12,[1]検索データ!$A:$C,3,FALSE)</f>
        <v>山梨</v>
      </c>
      <c r="G12" s="10" t="str">
        <f>VLOOKUP(H12,[1]検索データ!$A:$B,2,FALSE)</f>
        <v>身延</v>
      </c>
      <c r="H12" s="9" t="s">
        <v>62</v>
      </c>
      <c r="I12" s="9" t="str">
        <f t="shared" si="0"/>
        <v>7</v>
      </c>
      <c r="J12" s="11" t="s">
        <v>63</v>
      </c>
      <c r="K12" s="7" t="s">
        <v>44</v>
      </c>
      <c r="L12" s="9">
        <v>1</v>
      </c>
      <c r="M12" s="9">
        <v>1</v>
      </c>
      <c r="N12" s="9"/>
      <c r="O12" s="9"/>
      <c r="P12" s="9"/>
      <c r="Q12" s="9"/>
      <c r="R12" s="9">
        <v>1</v>
      </c>
      <c r="S12" s="9"/>
      <c r="T12" s="9"/>
      <c r="U12" s="9"/>
      <c r="V12" s="9"/>
      <c r="W12" s="9">
        <v>1</v>
      </c>
      <c r="X12" s="9"/>
      <c r="Y12" s="9"/>
      <c r="Z12" s="9"/>
      <c r="AA12" s="9"/>
      <c r="AB12" s="9"/>
      <c r="AC12" s="9">
        <v>1</v>
      </c>
      <c r="AD12" s="9"/>
      <c r="AE12" s="9"/>
      <c r="AF12" s="9"/>
      <c r="AG12" s="9"/>
      <c r="AH12" s="9">
        <v>1</v>
      </c>
      <c r="AI12" s="9"/>
      <c r="AJ12" s="9"/>
      <c r="AK12" s="9"/>
      <c r="AL12" s="9"/>
      <c r="AM12" s="9">
        <v>1</v>
      </c>
      <c r="AN12" s="9"/>
      <c r="AO12" s="9"/>
      <c r="AP12" s="9"/>
      <c r="AQ12" s="12"/>
      <c r="AR12" s="12" t="s">
        <v>64</v>
      </c>
      <c r="AS12" s="12"/>
    </row>
    <row r="13" spans="1:45" ht="57" customHeight="1">
      <c r="A13" s="8">
        <f>VLOOKUP(H13,[1]検索データ!$A:$E,5,FALSE)</f>
        <v>26</v>
      </c>
      <c r="B13" s="9">
        <v>359</v>
      </c>
      <c r="C13" s="9"/>
      <c r="D13" s="9">
        <v>11</v>
      </c>
      <c r="E13" s="9" t="s">
        <v>33</v>
      </c>
      <c r="F13" s="10" t="str">
        <f>VLOOKUP(H13,[1]検索データ!$A:$C,3,FALSE)</f>
        <v>山梨</v>
      </c>
      <c r="G13" s="10" t="str">
        <f>VLOOKUP(H13,[1]検索データ!$A:$B,2,FALSE)</f>
        <v>身延</v>
      </c>
      <c r="H13" s="9" t="s">
        <v>62</v>
      </c>
      <c r="I13" s="9" t="str">
        <f t="shared" si="0"/>
        <v>8</v>
      </c>
      <c r="J13" s="11" t="s">
        <v>65</v>
      </c>
      <c r="K13" s="7" t="s">
        <v>44</v>
      </c>
      <c r="L13" s="9"/>
      <c r="M13" s="9">
        <v>1</v>
      </c>
      <c r="N13" s="9"/>
      <c r="O13" s="9"/>
      <c r="P13" s="9"/>
      <c r="Q13" s="9"/>
      <c r="R13" s="9"/>
      <c r="S13" s="9"/>
      <c r="T13" s="9">
        <v>1</v>
      </c>
      <c r="U13" s="9"/>
      <c r="V13" s="9"/>
      <c r="W13" s="9"/>
      <c r="X13" s="9"/>
      <c r="Y13" s="9">
        <v>1</v>
      </c>
      <c r="Z13" s="9"/>
      <c r="AA13" s="9"/>
      <c r="AB13" s="9"/>
      <c r="AC13" s="9"/>
      <c r="AD13" s="9">
        <v>1</v>
      </c>
      <c r="AE13" s="9"/>
      <c r="AF13" s="9"/>
      <c r="AG13" s="9"/>
      <c r="AH13" s="9"/>
      <c r="AI13" s="9"/>
      <c r="AJ13" s="9">
        <v>1</v>
      </c>
      <c r="AK13" s="9"/>
      <c r="AL13" s="9"/>
      <c r="AM13" s="9"/>
      <c r="AN13" s="9"/>
      <c r="AO13" s="9"/>
      <c r="AP13" s="9"/>
      <c r="AQ13" s="12"/>
      <c r="AR13" s="12" t="s">
        <v>66</v>
      </c>
      <c r="AS13" s="12" t="s">
        <v>67</v>
      </c>
    </row>
    <row r="14" spans="1:45" ht="41.25" customHeight="1">
      <c r="A14" s="8">
        <f>VLOOKUP(H14,[1]検索データ!$A:$E,5,FALSE)</f>
        <v>27</v>
      </c>
      <c r="B14" s="9">
        <v>141</v>
      </c>
      <c r="C14" s="9"/>
      <c r="D14" s="9">
        <v>12</v>
      </c>
      <c r="E14" s="9" t="s">
        <v>26</v>
      </c>
      <c r="F14" s="10" t="str">
        <f>VLOOKUP(H14,[1]検索データ!$A:$C,3,FALSE)</f>
        <v>山梨</v>
      </c>
      <c r="G14" s="10" t="str">
        <f>VLOOKUP(H14,[1]検索データ!$A:$B,2,FALSE)</f>
        <v>身延</v>
      </c>
      <c r="H14" s="9" t="s">
        <v>68</v>
      </c>
      <c r="I14" s="9" t="str">
        <f t="shared" si="0"/>
        <v>6</v>
      </c>
      <c r="J14" s="11" t="s">
        <v>69</v>
      </c>
      <c r="K14" s="7" t="s">
        <v>40</v>
      </c>
      <c r="L14" s="9">
        <v>1</v>
      </c>
      <c r="M14" s="9"/>
      <c r="N14" s="9"/>
      <c r="O14" s="9">
        <v>1</v>
      </c>
      <c r="P14" s="9"/>
      <c r="Q14" s="9"/>
      <c r="R14" s="9"/>
      <c r="S14" s="9"/>
      <c r="T14" s="9"/>
      <c r="U14" s="9">
        <v>1</v>
      </c>
      <c r="V14" s="9"/>
      <c r="W14" s="9"/>
      <c r="X14" s="9"/>
      <c r="Y14" s="9">
        <v>1</v>
      </c>
      <c r="Z14" s="9"/>
      <c r="AA14" s="9"/>
      <c r="AB14" s="9"/>
      <c r="AC14" s="9"/>
      <c r="AD14" s="9"/>
      <c r="AE14" s="9">
        <v>1</v>
      </c>
      <c r="AF14" s="9"/>
      <c r="AG14" s="9"/>
      <c r="AH14" s="9"/>
      <c r="AI14" s="9">
        <v>1</v>
      </c>
      <c r="AJ14" s="9"/>
      <c r="AK14" s="9"/>
      <c r="AL14" s="9"/>
      <c r="AM14" s="9"/>
      <c r="AN14" s="9"/>
      <c r="AO14" s="9">
        <v>1</v>
      </c>
      <c r="AP14" s="9"/>
      <c r="AQ14" s="12"/>
      <c r="AR14" s="12" t="s">
        <v>70</v>
      </c>
      <c r="AS14" s="12"/>
    </row>
    <row r="15" spans="1:45" ht="28.5" customHeight="1">
      <c r="A15" s="8">
        <f>VLOOKUP(H15,[1]検索データ!$A:$E,5,FALSE)</f>
        <v>27</v>
      </c>
      <c r="B15" s="9">
        <v>152</v>
      </c>
      <c r="C15" s="9"/>
      <c r="D15" s="9">
        <v>13</v>
      </c>
      <c r="E15" s="9" t="s">
        <v>33</v>
      </c>
      <c r="F15" s="10" t="str">
        <f>VLOOKUP(H15,[1]検索データ!$A:$C,3,FALSE)</f>
        <v>山梨</v>
      </c>
      <c r="G15" s="10" t="str">
        <f>VLOOKUP(H15,[1]検索データ!$A:$B,2,FALSE)</f>
        <v>身延</v>
      </c>
      <c r="H15" s="9" t="s">
        <v>68</v>
      </c>
      <c r="I15" s="9" t="str">
        <f t="shared" si="0"/>
        <v>6</v>
      </c>
      <c r="J15" s="11" t="s">
        <v>71</v>
      </c>
      <c r="K15" s="7" t="s">
        <v>44</v>
      </c>
      <c r="L15" s="9">
        <v>1</v>
      </c>
      <c r="M15" s="9">
        <v>1</v>
      </c>
      <c r="N15" s="9"/>
      <c r="O15" s="9"/>
      <c r="P15" s="9"/>
      <c r="Q15" s="9"/>
      <c r="R15" s="9"/>
      <c r="S15" s="9"/>
      <c r="T15" s="9"/>
      <c r="U15" s="9"/>
      <c r="V15" s="9"/>
      <c r="W15" s="9"/>
      <c r="X15" s="9"/>
      <c r="Y15" s="9">
        <v>1</v>
      </c>
      <c r="Z15" s="9"/>
      <c r="AA15" s="9"/>
      <c r="AB15" s="9"/>
      <c r="AC15" s="9"/>
      <c r="AD15" s="9"/>
      <c r="AE15" s="9"/>
      <c r="AF15" s="9"/>
      <c r="AG15" s="9"/>
      <c r="AH15" s="9"/>
      <c r="AI15" s="9"/>
      <c r="AJ15" s="9"/>
      <c r="AK15" s="9"/>
      <c r="AL15" s="9">
        <v>1</v>
      </c>
      <c r="AM15" s="9"/>
      <c r="AN15" s="9"/>
      <c r="AO15" s="9"/>
      <c r="AP15" s="9"/>
      <c r="AQ15" s="12"/>
      <c r="AR15" s="12" t="s">
        <v>72</v>
      </c>
      <c r="AS15" s="12"/>
    </row>
    <row r="16" spans="1:45" ht="66" customHeight="1">
      <c r="A16" s="8">
        <f>VLOOKUP(H16,[1]検索データ!$A:$E,5,FALSE)</f>
        <v>39</v>
      </c>
      <c r="B16" s="9">
        <v>117</v>
      </c>
      <c r="C16" s="9"/>
      <c r="D16" s="9">
        <v>14</v>
      </c>
      <c r="E16" s="9" t="s">
        <v>26</v>
      </c>
      <c r="F16" s="10" t="str">
        <f>VLOOKUP(H16,[1]検索データ!$A:$C,3,FALSE)</f>
        <v>静岡</v>
      </c>
      <c r="G16" s="10" t="str">
        <f>VLOOKUP(H16,[1]検索データ!$A:$B,2,FALSE)</f>
        <v>御殿場</v>
      </c>
      <c r="H16" s="9" t="s">
        <v>73</v>
      </c>
      <c r="I16" s="9" t="str">
        <f t="shared" si="0"/>
        <v>5</v>
      </c>
      <c r="J16" s="11" t="s">
        <v>74</v>
      </c>
      <c r="K16" s="7" t="s">
        <v>75</v>
      </c>
      <c r="L16" s="9"/>
      <c r="M16" s="9"/>
      <c r="N16" s="9">
        <v>1</v>
      </c>
      <c r="O16" s="9"/>
      <c r="P16" s="9"/>
      <c r="Q16" s="9"/>
      <c r="R16" s="9"/>
      <c r="S16" s="9">
        <v>1</v>
      </c>
      <c r="T16" s="9"/>
      <c r="U16" s="9"/>
      <c r="V16" s="9"/>
      <c r="W16" s="9"/>
      <c r="X16" s="9"/>
      <c r="Y16" s="9">
        <v>1</v>
      </c>
      <c r="Z16" s="9"/>
      <c r="AA16" s="9"/>
      <c r="AB16" s="9"/>
      <c r="AC16" s="9">
        <v>1</v>
      </c>
      <c r="AD16" s="9"/>
      <c r="AE16" s="9"/>
      <c r="AF16" s="9"/>
      <c r="AG16" s="9"/>
      <c r="AH16" s="9"/>
      <c r="AI16" s="9">
        <v>1</v>
      </c>
      <c r="AJ16" s="9"/>
      <c r="AK16" s="9"/>
      <c r="AL16" s="9"/>
      <c r="AM16" s="9"/>
      <c r="AN16" s="9">
        <v>1</v>
      </c>
      <c r="AO16" s="9"/>
      <c r="AP16" s="9"/>
      <c r="AQ16" s="12" t="s">
        <v>76</v>
      </c>
      <c r="AR16" s="12"/>
      <c r="AS16" s="12" t="s">
        <v>77</v>
      </c>
    </row>
    <row r="17" spans="1:45" ht="54.75" customHeight="1">
      <c r="A17" s="8">
        <f>VLOOKUP(H17,[1]検索データ!$A:$E,5,FALSE)</f>
        <v>40</v>
      </c>
      <c r="B17" s="9">
        <v>118</v>
      </c>
      <c r="C17" s="9"/>
      <c r="D17" s="9">
        <v>15</v>
      </c>
      <c r="E17" s="9" t="s">
        <v>33</v>
      </c>
      <c r="F17" s="10" t="str">
        <f>VLOOKUP(H17,[1]検索データ!$A:$C,3,FALSE)</f>
        <v>静岡</v>
      </c>
      <c r="G17" s="10" t="str">
        <f>VLOOKUP(H17,[1]検索データ!$A:$B,2,FALSE)</f>
        <v>御殿場</v>
      </c>
      <c r="H17" s="9" t="s">
        <v>78</v>
      </c>
      <c r="I17" s="9" t="str">
        <f t="shared" si="0"/>
        <v>8</v>
      </c>
      <c r="J17" s="11" t="s">
        <v>79</v>
      </c>
      <c r="K17" s="7" t="s">
        <v>44</v>
      </c>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12"/>
      <c r="AR17" s="12" t="s">
        <v>80</v>
      </c>
      <c r="AS17" s="12"/>
    </row>
    <row r="18" spans="1:45" ht="47.25" customHeight="1">
      <c r="A18" s="8">
        <f>VLOOKUP(H18,[1]検索データ!$A:$E,5,FALSE)</f>
        <v>40</v>
      </c>
      <c r="B18" s="9">
        <v>142</v>
      </c>
      <c r="C18" s="9"/>
      <c r="D18" s="9">
        <v>16</v>
      </c>
      <c r="E18" s="9" t="s">
        <v>33</v>
      </c>
      <c r="F18" s="10" t="str">
        <f>VLOOKUP(H18,[1]検索データ!$A:$C,3,FALSE)</f>
        <v>静岡</v>
      </c>
      <c r="G18" s="10" t="str">
        <f>VLOOKUP(H18,[1]検索データ!$A:$B,2,FALSE)</f>
        <v>御殿場</v>
      </c>
      <c r="H18" s="9" t="s">
        <v>78</v>
      </c>
      <c r="I18" s="9" t="str">
        <f t="shared" si="0"/>
        <v>7</v>
      </c>
      <c r="J18" s="11" t="s">
        <v>81</v>
      </c>
      <c r="K18" s="7" t="s">
        <v>44</v>
      </c>
      <c r="L18" s="9"/>
      <c r="M18" s="9">
        <v>1</v>
      </c>
      <c r="N18" s="9"/>
      <c r="O18" s="9"/>
      <c r="P18" s="9"/>
      <c r="Q18" s="9"/>
      <c r="R18" s="9"/>
      <c r="S18" s="9"/>
      <c r="T18" s="9"/>
      <c r="U18" s="9">
        <v>1</v>
      </c>
      <c r="V18" s="9"/>
      <c r="W18" s="9"/>
      <c r="X18" s="9">
        <v>1</v>
      </c>
      <c r="Y18" s="9"/>
      <c r="Z18" s="9"/>
      <c r="AA18" s="9"/>
      <c r="AB18" s="9"/>
      <c r="AC18" s="9"/>
      <c r="AD18" s="9"/>
      <c r="AE18" s="9">
        <v>1</v>
      </c>
      <c r="AF18" s="9"/>
      <c r="AG18" s="9"/>
      <c r="AH18" s="9">
        <v>1</v>
      </c>
      <c r="AI18" s="9"/>
      <c r="AJ18" s="9"/>
      <c r="AK18" s="9"/>
      <c r="AL18" s="9"/>
      <c r="AM18" s="9">
        <v>1</v>
      </c>
      <c r="AN18" s="9"/>
      <c r="AO18" s="9"/>
      <c r="AP18" s="9"/>
      <c r="AQ18" s="12" t="s">
        <v>82</v>
      </c>
      <c r="AR18" s="12" t="s">
        <v>83</v>
      </c>
      <c r="AS18" s="12"/>
    </row>
    <row r="19" spans="1:45" ht="83.25" customHeight="1">
      <c r="A19" s="8">
        <f>VLOOKUP(H19,[1]検索データ!$A:$E,5,FALSE)</f>
        <v>40</v>
      </c>
      <c r="B19" s="9">
        <v>388</v>
      </c>
      <c r="C19" s="9"/>
      <c r="D19" s="9">
        <v>17</v>
      </c>
      <c r="E19" s="9" t="s">
        <v>33</v>
      </c>
      <c r="F19" s="10" t="str">
        <f>VLOOKUP(H19,[1]検索データ!$A:$C,3,FALSE)</f>
        <v>静岡</v>
      </c>
      <c r="G19" s="10" t="str">
        <f>VLOOKUP(H19,[1]検索データ!$A:$B,2,FALSE)</f>
        <v>御殿場</v>
      </c>
      <c r="H19" s="9" t="s">
        <v>84</v>
      </c>
      <c r="I19" s="9" t="str">
        <f t="shared" si="0"/>
        <v>5</v>
      </c>
      <c r="J19" s="11" t="s">
        <v>85</v>
      </c>
      <c r="K19" s="7" t="s">
        <v>75</v>
      </c>
      <c r="L19" s="9"/>
      <c r="M19" s="9"/>
      <c r="N19" s="9"/>
      <c r="O19" s="9"/>
      <c r="P19" s="9"/>
      <c r="Q19" s="9">
        <v>1</v>
      </c>
      <c r="R19" s="9"/>
      <c r="S19" s="9"/>
      <c r="T19" s="9"/>
      <c r="U19" s="9"/>
      <c r="V19" s="9">
        <v>1</v>
      </c>
      <c r="W19" s="9"/>
      <c r="X19" s="9"/>
      <c r="Y19" s="9"/>
      <c r="Z19" s="9">
        <v>1</v>
      </c>
      <c r="AA19" s="9"/>
      <c r="AB19" s="9"/>
      <c r="AC19" s="9"/>
      <c r="AD19" s="9"/>
      <c r="AE19" s="9"/>
      <c r="AF19" s="9">
        <v>1</v>
      </c>
      <c r="AG19" s="9"/>
      <c r="AH19" s="9"/>
      <c r="AI19" s="9"/>
      <c r="AJ19" s="9"/>
      <c r="AK19" s="9">
        <v>1</v>
      </c>
      <c r="AL19" s="9"/>
      <c r="AM19" s="9"/>
      <c r="AN19" s="9"/>
      <c r="AO19" s="9"/>
      <c r="AP19" s="9">
        <v>1</v>
      </c>
      <c r="AQ19" s="12" t="s">
        <v>86</v>
      </c>
      <c r="AR19" s="12" t="s">
        <v>87</v>
      </c>
      <c r="AS19" s="12" t="s">
        <v>88</v>
      </c>
    </row>
    <row r="20" spans="1:45" ht="45" customHeight="1">
      <c r="A20" s="8">
        <f>VLOOKUP(H20,[1]検索データ!$A:$E,5,FALSE)</f>
        <v>43</v>
      </c>
      <c r="B20" s="9">
        <v>432</v>
      </c>
      <c r="C20" s="9"/>
      <c r="D20" s="9">
        <v>18</v>
      </c>
      <c r="E20" s="9" t="s">
        <v>26</v>
      </c>
      <c r="F20" s="10" t="str">
        <f>VLOOKUP(H20,[1]検索データ!$A:$C,3,FALSE)</f>
        <v>静岡</v>
      </c>
      <c r="G20" s="10" t="str">
        <f>VLOOKUP(H20,[1]検索データ!$A:$B,2,FALSE)</f>
        <v>御殿場</v>
      </c>
      <c r="H20" s="9" t="s">
        <v>89</v>
      </c>
      <c r="I20" s="9" t="str">
        <f t="shared" si="0"/>
        <v>5</v>
      </c>
      <c r="J20" s="11" t="s">
        <v>90</v>
      </c>
      <c r="K20" s="7" t="s">
        <v>40</v>
      </c>
      <c r="L20" s="9"/>
      <c r="M20" s="9"/>
      <c r="N20" s="9"/>
      <c r="O20" s="9"/>
      <c r="P20" s="9">
        <v>1</v>
      </c>
      <c r="Q20" s="9"/>
      <c r="R20" s="9"/>
      <c r="S20" s="9"/>
      <c r="T20" s="9"/>
      <c r="U20" s="9"/>
      <c r="V20" s="9">
        <v>1</v>
      </c>
      <c r="W20" s="9"/>
      <c r="X20" s="9"/>
      <c r="Y20" s="9">
        <v>1</v>
      </c>
      <c r="Z20" s="9"/>
      <c r="AA20" s="9"/>
      <c r="AB20" s="9"/>
      <c r="AC20" s="9"/>
      <c r="AD20" s="9">
        <v>1</v>
      </c>
      <c r="AE20" s="9"/>
      <c r="AF20" s="9"/>
      <c r="AG20" s="9"/>
      <c r="AH20" s="9"/>
      <c r="AI20" s="9"/>
      <c r="AJ20" s="9"/>
      <c r="AK20" s="9">
        <v>1</v>
      </c>
      <c r="AL20" s="9"/>
      <c r="AM20" s="9"/>
      <c r="AN20" s="9"/>
      <c r="AO20" s="9"/>
      <c r="AP20" s="9">
        <v>1</v>
      </c>
      <c r="AQ20" s="12"/>
      <c r="AR20" s="12" t="s">
        <v>91</v>
      </c>
      <c r="AS20" s="12"/>
    </row>
    <row r="21" spans="1:45" ht="89.25" customHeight="1">
      <c r="A21" s="8">
        <f>VLOOKUP(H21,[1]検索データ!$A:$E,5,FALSE)</f>
        <v>44</v>
      </c>
      <c r="B21" s="9">
        <v>13</v>
      </c>
      <c r="C21" s="9"/>
      <c r="D21" s="9">
        <v>19</v>
      </c>
      <c r="E21" s="9" t="s">
        <v>26</v>
      </c>
      <c r="F21" s="10" t="str">
        <f>VLOOKUP(H21,[1]検索データ!$A:$C,3,FALSE)</f>
        <v>静岡</v>
      </c>
      <c r="G21" s="10" t="str">
        <f>VLOOKUP(H21,[1]検索データ!$A:$B,2,FALSE)</f>
        <v>御殿場</v>
      </c>
      <c r="H21" s="9" t="s">
        <v>92</v>
      </c>
      <c r="I21" s="9" t="str">
        <f t="shared" si="0"/>
        <v>7</v>
      </c>
      <c r="J21" s="11" t="s">
        <v>93</v>
      </c>
      <c r="K21" s="7" t="s">
        <v>94</v>
      </c>
      <c r="L21" s="9"/>
      <c r="M21" s="9"/>
      <c r="N21" s="9"/>
      <c r="O21" s="9"/>
      <c r="P21" s="9">
        <v>1</v>
      </c>
      <c r="Q21" s="9"/>
      <c r="R21" s="9"/>
      <c r="S21" s="9">
        <v>1</v>
      </c>
      <c r="T21" s="9"/>
      <c r="U21" s="9"/>
      <c r="V21" s="9"/>
      <c r="W21" s="9"/>
      <c r="X21" s="9"/>
      <c r="Y21" s="9">
        <v>1</v>
      </c>
      <c r="Z21" s="9"/>
      <c r="AA21" s="9"/>
      <c r="AB21" s="9"/>
      <c r="AC21" s="9"/>
      <c r="AD21" s="9"/>
      <c r="AE21" s="9">
        <v>1</v>
      </c>
      <c r="AF21" s="9"/>
      <c r="AG21" s="9"/>
      <c r="AH21" s="9"/>
      <c r="AI21" s="9">
        <v>1</v>
      </c>
      <c r="AJ21" s="9"/>
      <c r="AK21" s="9"/>
      <c r="AL21" s="9"/>
      <c r="AM21" s="9"/>
      <c r="AN21" s="9"/>
      <c r="AO21" s="9"/>
      <c r="AP21" s="9">
        <v>1</v>
      </c>
      <c r="AQ21" s="12" t="s">
        <v>95</v>
      </c>
      <c r="AR21" s="12" t="s">
        <v>96</v>
      </c>
      <c r="AS21" s="12" t="s">
        <v>97</v>
      </c>
    </row>
    <row r="22" spans="1:45" ht="55.5" customHeight="1">
      <c r="A22" s="8">
        <f>VLOOKUP(H22,[1]検索データ!$A:$E,5,FALSE)</f>
        <v>44</v>
      </c>
      <c r="B22" s="9">
        <v>321</v>
      </c>
      <c r="C22" s="9"/>
      <c r="D22" s="9">
        <v>20</v>
      </c>
      <c r="E22" s="9" t="s">
        <v>26</v>
      </c>
      <c r="F22" s="10" t="str">
        <f>VLOOKUP(H22,[1]検索データ!$A:$C,3,FALSE)</f>
        <v>静岡</v>
      </c>
      <c r="G22" s="10" t="str">
        <f>VLOOKUP(H22,[1]検索データ!$A:$B,2,FALSE)</f>
        <v>御殿場</v>
      </c>
      <c r="H22" s="9" t="s">
        <v>92</v>
      </c>
      <c r="I22" s="9" t="str">
        <f t="shared" si="0"/>
        <v>6</v>
      </c>
      <c r="J22" s="11" t="s">
        <v>98</v>
      </c>
      <c r="K22" s="7" t="s">
        <v>44</v>
      </c>
      <c r="L22" s="9"/>
      <c r="M22" s="9"/>
      <c r="N22" s="9"/>
      <c r="O22" s="9"/>
      <c r="P22" s="9"/>
      <c r="Q22" s="9">
        <v>1</v>
      </c>
      <c r="R22" s="9"/>
      <c r="S22" s="9"/>
      <c r="T22" s="9"/>
      <c r="U22" s="9">
        <v>1</v>
      </c>
      <c r="V22" s="9"/>
      <c r="W22" s="9"/>
      <c r="X22" s="9"/>
      <c r="Y22" s="9"/>
      <c r="Z22" s="9">
        <v>1</v>
      </c>
      <c r="AA22" s="9"/>
      <c r="AB22" s="9"/>
      <c r="AC22" s="9"/>
      <c r="AD22" s="9"/>
      <c r="AE22" s="9"/>
      <c r="AF22" s="9">
        <v>1</v>
      </c>
      <c r="AG22" s="9"/>
      <c r="AH22" s="9"/>
      <c r="AI22" s="9"/>
      <c r="AJ22" s="9"/>
      <c r="AK22" s="9">
        <v>1</v>
      </c>
      <c r="AL22" s="9"/>
      <c r="AM22" s="9"/>
      <c r="AN22" s="9"/>
      <c r="AO22" s="9">
        <v>1</v>
      </c>
      <c r="AP22" s="9"/>
      <c r="AQ22" s="12"/>
      <c r="AR22" s="12" t="s">
        <v>99</v>
      </c>
      <c r="AS22" s="12" t="s">
        <v>100</v>
      </c>
    </row>
    <row r="23" spans="1:45" ht="20.25" customHeight="1">
      <c r="A23" s="8">
        <f>VLOOKUP(H23,[1]検索データ!$A:$E,5,FALSE)</f>
        <v>44</v>
      </c>
      <c r="B23" s="9">
        <v>322</v>
      </c>
      <c r="C23" s="9"/>
      <c r="D23" s="9">
        <v>21</v>
      </c>
      <c r="E23" s="9" t="s">
        <v>26</v>
      </c>
      <c r="F23" s="10" t="str">
        <f>VLOOKUP(H23,[1]検索データ!$A:$C,3,FALSE)</f>
        <v>静岡</v>
      </c>
      <c r="G23" s="10" t="str">
        <f>VLOOKUP(H23,[1]検索データ!$A:$B,2,FALSE)</f>
        <v>御殿場</v>
      </c>
      <c r="H23" s="9" t="s">
        <v>92</v>
      </c>
      <c r="I23" s="9" t="str">
        <f t="shared" si="0"/>
        <v>6</v>
      </c>
      <c r="J23" s="11" t="s">
        <v>69</v>
      </c>
      <c r="K23" s="7" t="s">
        <v>44</v>
      </c>
      <c r="L23" s="9"/>
      <c r="M23" s="9"/>
      <c r="N23" s="9"/>
      <c r="O23" s="9"/>
      <c r="P23" s="9"/>
      <c r="Q23" s="9">
        <v>1</v>
      </c>
      <c r="R23" s="9"/>
      <c r="S23" s="9"/>
      <c r="T23" s="9"/>
      <c r="U23" s="9"/>
      <c r="V23" s="9">
        <v>1</v>
      </c>
      <c r="W23" s="9"/>
      <c r="X23" s="9"/>
      <c r="Y23" s="9">
        <v>1</v>
      </c>
      <c r="Z23" s="9"/>
      <c r="AA23" s="9"/>
      <c r="AB23" s="9"/>
      <c r="AC23" s="9"/>
      <c r="AD23" s="9"/>
      <c r="AE23" s="9">
        <v>1</v>
      </c>
      <c r="AF23" s="9"/>
      <c r="AG23" s="9"/>
      <c r="AH23" s="9"/>
      <c r="AI23" s="9"/>
      <c r="AJ23" s="9"/>
      <c r="AK23" s="9">
        <v>1</v>
      </c>
      <c r="AL23" s="9"/>
      <c r="AM23" s="9"/>
      <c r="AN23" s="9"/>
      <c r="AO23" s="9"/>
      <c r="AP23" s="9">
        <v>1</v>
      </c>
      <c r="AQ23" s="12"/>
      <c r="AR23" s="12"/>
      <c r="AS23" s="12"/>
    </row>
    <row r="24" spans="1:45" ht="20.25" customHeight="1">
      <c r="A24" s="8">
        <f>VLOOKUP(H24,[1]検索データ!$A:$E,5,FALSE)</f>
        <v>44</v>
      </c>
      <c r="B24" s="9">
        <v>348</v>
      </c>
      <c r="C24" s="9"/>
      <c r="D24" s="9">
        <v>22</v>
      </c>
      <c r="E24" s="9" t="s">
        <v>26</v>
      </c>
      <c r="F24" s="10" t="str">
        <f>VLOOKUP(H24,[1]検索データ!$A:$C,3,FALSE)</f>
        <v>静岡</v>
      </c>
      <c r="G24" s="10" t="str">
        <f>VLOOKUP(H24,[1]検索データ!$A:$B,2,FALSE)</f>
        <v>御殿場</v>
      </c>
      <c r="H24" s="9" t="s">
        <v>92</v>
      </c>
      <c r="I24" s="9" t="str">
        <f t="shared" si="0"/>
        <v>7</v>
      </c>
      <c r="J24" s="11" t="s">
        <v>81</v>
      </c>
      <c r="K24" s="7" t="s">
        <v>44</v>
      </c>
      <c r="L24" s="9"/>
      <c r="M24" s="9"/>
      <c r="N24" s="9"/>
      <c r="O24" s="9">
        <v>1</v>
      </c>
      <c r="P24" s="9"/>
      <c r="Q24" s="9"/>
      <c r="R24" s="9"/>
      <c r="S24" s="9">
        <v>1</v>
      </c>
      <c r="T24" s="9"/>
      <c r="U24" s="9"/>
      <c r="V24" s="9"/>
      <c r="W24" s="9"/>
      <c r="X24" s="9"/>
      <c r="Y24" s="9">
        <v>1</v>
      </c>
      <c r="Z24" s="9"/>
      <c r="AA24" s="9"/>
      <c r="AB24" s="9"/>
      <c r="AC24" s="9"/>
      <c r="AD24" s="9">
        <v>1</v>
      </c>
      <c r="AE24" s="9"/>
      <c r="AF24" s="9"/>
      <c r="AG24" s="9"/>
      <c r="AH24" s="9"/>
      <c r="AI24" s="9">
        <v>1</v>
      </c>
      <c r="AJ24" s="9"/>
      <c r="AK24" s="9"/>
      <c r="AL24" s="9"/>
      <c r="AM24" s="9"/>
      <c r="AN24" s="9">
        <v>1</v>
      </c>
      <c r="AO24" s="9"/>
      <c r="AP24" s="9"/>
      <c r="AQ24" s="12"/>
      <c r="AR24" s="16"/>
      <c r="AS24" s="12"/>
    </row>
    <row r="25" spans="1:45" ht="120.75" customHeight="1">
      <c r="A25" s="8">
        <f>VLOOKUP(H25,[1]検索データ!$A:$E,5,FALSE)</f>
        <v>46</v>
      </c>
      <c r="B25" s="9">
        <v>239</v>
      </c>
      <c r="C25" s="9"/>
      <c r="D25" s="9">
        <v>23</v>
      </c>
      <c r="E25" s="9"/>
      <c r="F25" s="10" t="str">
        <f>VLOOKUP(H25,[1]検索データ!$A:$C,3,FALSE)</f>
        <v>静岡</v>
      </c>
      <c r="G25" s="10" t="str">
        <f>VLOOKUP(H25,[1]検索データ!$A:$B,2,FALSE)</f>
        <v>御殿場</v>
      </c>
      <c r="H25" s="9" t="s">
        <v>101</v>
      </c>
      <c r="I25" s="9" t="str">
        <f t="shared" si="0"/>
        <v/>
      </c>
      <c r="J25" s="9"/>
      <c r="K25" s="7"/>
      <c r="L25" s="9"/>
      <c r="M25" s="9"/>
      <c r="N25" s="9"/>
      <c r="O25" s="9"/>
      <c r="P25" s="9">
        <v>1</v>
      </c>
      <c r="Q25" s="9"/>
      <c r="R25" s="9"/>
      <c r="S25" s="9"/>
      <c r="T25" s="9"/>
      <c r="U25" s="9">
        <v>1</v>
      </c>
      <c r="V25" s="9"/>
      <c r="W25" s="9"/>
      <c r="X25" s="9"/>
      <c r="Y25" s="9">
        <v>1</v>
      </c>
      <c r="Z25" s="9"/>
      <c r="AA25" s="9"/>
      <c r="AB25" s="9"/>
      <c r="AC25" s="9"/>
      <c r="AD25" s="9">
        <v>1</v>
      </c>
      <c r="AE25" s="9"/>
      <c r="AF25" s="9"/>
      <c r="AG25" s="9"/>
      <c r="AH25" s="9"/>
      <c r="AI25" s="9">
        <v>1</v>
      </c>
      <c r="AJ25" s="9"/>
      <c r="AK25" s="9"/>
      <c r="AL25" s="9"/>
      <c r="AM25" s="9"/>
      <c r="AN25" s="9"/>
      <c r="AO25" s="9"/>
      <c r="AP25" s="9">
        <v>1</v>
      </c>
      <c r="AQ25" s="12"/>
      <c r="AR25" s="12" t="s">
        <v>102</v>
      </c>
      <c r="AS25" s="12"/>
    </row>
    <row r="26" spans="1:45" ht="24.75" customHeight="1">
      <c r="A26" s="8">
        <f>VLOOKUP(H26,[1]検索データ!$A:$E,5,FALSE)</f>
        <v>46</v>
      </c>
      <c r="B26" s="9">
        <v>316</v>
      </c>
      <c r="C26" s="9"/>
      <c r="D26" s="9">
        <v>24</v>
      </c>
      <c r="E26" s="9" t="s">
        <v>26</v>
      </c>
      <c r="F26" s="10" t="str">
        <f>VLOOKUP(H26,[1]検索データ!$A:$C,3,FALSE)</f>
        <v>静岡</v>
      </c>
      <c r="G26" s="10" t="str">
        <f>VLOOKUP(H26,[1]検索データ!$A:$B,2,FALSE)</f>
        <v>御殿場</v>
      </c>
      <c r="H26" s="9" t="s">
        <v>101</v>
      </c>
      <c r="I26" s="9" t="str">
        <f t="shared" si="0"/>
        <v>8</v>
      </c>
      <c r="J26" s="11" t="s">
        <v>103</v>
      </c>
      <c r="K26" s="7" t="s">
        <v>44</v>
      </c>
      <c r="L26" s="9"/>
      <c r="M26" s="9"/>
      <c r="N26" s="9">
        <v>1</v>
      </c>
      <c r="O26" s="9"/>
      <c r="P26" s="9"/>
      <c r="Q26" s="9"/>
      <c r="R26" s="9">
        <v>1</v>
      </c>
      <c r="S26" s="9"/>
      <c r="T26" s="9"/>
      <c r="U26" s="9"/>
      <c r="V26" s="9"/>
      <c r="W26" s="9"/>
      <c r="X26" s="9">
        <v>1</v>
      </c>
      <c r="Y26" s="9"/>
      <c r="Z26" s="9"/>
      <c r="AA26" s="9"/>
      <c r="AB26" s="9">
        <v>1</v>
      </c>
      <c r="AC26" s="9"/>
      <c r="AD26" s="9"/>
      <c r="AE26" s="9"/>
      <c r="AF26" s="9"/>
      <c r="AG26" s="9"/>
      <c r="AH26" s="9"/>
      <c r="AI26" s="9">
        <v>1</v>
      </c>
      <c r="AJ26" s="9"/>
      <c r="AK26" s="9"/>
      <c r="AL26" s="9">
        <v>1</v>
      </c>
      <c r="AM26" s="9"/>
      <c r="AN26" s="9"/>
      <c r="AO26" s="9"/>
      <c r="AP26" s="9"/>
      <c r="AQ26" s="12"/>
      <c r="AR26" s="12"/>
      <c r="AS26" s="12"/>
    </row>
    <row r="27" spans="1:45" ht="75.75" customHeight="1">
      <c r="A27" s="8">
        <f>VLOOKUP(H27,[1]検索データ!$A:$E,5,FALSE)</f>
        <v>46</v>
      </c>
      <c r="B27" s="9">
        <v>382</v>
      </c>
      <c r="C27" s="9"/>
      <c r="D27" s="9">
        <v>25</v>
      </c>
      <c r="E27" s="9" t="s">
        <v>26</v>
      </c>
      <c r="F27" s="10" t="str">
        <f>VLOOKUP(H27,[1]検索データ!$A:$C,3,FALSE)</f>
        <v>静岡</v>
      </c>
      <c r="G27" s="10" t="str">
        <f>VLOOKUP(H27,[1]検索データ!$A:$B,2,FALSE)</f>
        <v>御殿場</v>
      </c>
      <c r="H27" s="9" t="s">
        <v>101</v>
      </c>
      <c r="I27" s="9" t="str">
        <f t="shared" si="0"/>
        <v>6</v>
      </c>
      <c r="J27" s="11" t="s">
        <v>35</v>
      </c>
      <c r="K27" s="7" t="s">
        <v>75</v>
      </c>
      <c r="L27" s="9"/>
      <c r="M27" s="9">
        <v>1</v>
      </c>
      <c r="N27" s="9"/>
      <c r="O27" s="9"/>
      <c r="P27" s="9"/>
      <c r="Q27" s="9"/>
      <c r="R27" s="9">
        <v>1</v>
      </c>
      <c r="S27" s="9"/>
      <c r="T27" s="9"/>
      <c r="U27" s="9"/>
      <c r="V27" s="9"/>
      <c r="W27" s="9">
        <v>1</v>
      </c>
      <c r="X27" s="9"/>
      <c r="Y27" s="9"/>
      <c r="Z27" s="9"/>
      <c r="AA27" s="9"/>
      <c r="AB27" s="9">
        <v>1</v>
      </c>
      <c r="AC27" s="9"/>
      <c r="AD27" s="9"/>
      <c r="AE27" s="9"/>
      <c r="AF27" s="9"/>
      <c r="AG27" s="9">
        <v>1</v>
      </c>
      <c r="AH27" s="9"/>
      <c r="AI27" s="9"/>
      <c r="AJ27" s="9"/>
      <c r="AK27" s="9"/>
      <c r="AL27" s="9">
        <v>1</v>
      </c>
      <c r="AM27" s="9"/>
      <c r="AN27" s="9"/>
      <c r="AO27" s="9"/>
      <c r="AP27" s="9"/>
      <c r="AQ27" s="12"/>
      <c r="AR27" s="12" t="s">
        <v>104</v>
      </c>
      <c r="AS27" s="12" t="s">
        <v>105</v>
      </c>
    </row>
    <row r="28" spans="1:45" ht="22.5" customHeight="1">
      <c r="A28" s="8">
        <f>VLOOKUP(H28,[1]検索データ!$A:$E,5,FALSE)</f>
        <v>46</v>
      </c>
      <c r="B28" s="9">
        <v>440</v>
      </c>
      <c r="C28" s="9"/>
      <c r="D28" s="9">
        <v>26</v>
      </c>
      <c r="E28" s="9" t="s">
        <v>26</v>
      </c>
      <c r="F28" s="10" t="str">
        <f>VLOOKUP(H28,[1]検索データ!$A:$C,3,FALSE)</f>
        <v>静岡</v>
      </c>
      <c r="G28" s="10" t="str">
        <f>VLOOKUP(H28,[1]検索データ!$A:$B,2,FALSE)</f>
        <v>御殿場</v>
      </c>
      <c r="H28" s="9" t="s">
        <v>101</v>
      </c>
      <c r="I28" s="9" t="str">
        <f t="shared" si="0"/>
        <v>6</v>
      </c>
      <c r="J28" s="11" t="s">
        <v>69</v>
      </c>
      <c r="K28" s="7" t="s">
        <v>40</v>
      </c>
      <c r="L28" s="9"/>
      <c r="M28" s="9"/>
      <c r="N28" s="9"/>
      <c r="O28" s="9"/>
      <c r="P28" s="9"/>
      <c r="Q28" s="9">
        <v>1</v>
      </c>
      <c r="R28" s="9"/>
      <c r="S28" s="9"/>
      <c r="T28" s="9"/>
      <c r="U28" s="9">
        <v>1</v>
      </c>
      <c r="V28" s="9"/>
      <c r="W28" s="9"/>
      <c r="X28" s="9"/>
      <c r="Y28" s="9"/>
      <c r="Z28" s="9"/>
      <c r="AA28" s="9">
        <v>1</v>
      </c>
      <c r="AB28" s="9"/>
      <c r="AC28" s="9"/>
      <c r="AD28" s="9"/>
      <c r="AE28" s="9"/>
      <c r="AF28" s="9">
        <v>1</v>
      </c>
      <c r="AG28" s="9"/>
      <c r="AH28" s="9"/>
      <c r="AI28" s="9"/>
      <c r="AJ28" s="9">
        <v>1</v>
      </c>
      <c r="AK28" s="9"/>
      <c r="AL28" s="9"/>
      <c r="AM28" s="9"/>
      <c r="AN28" s="9"/>
      <c r="AO28" s="9"/>
      <c r="AP28" s="9">
        <v>1</v>
      </c>
      <c r="AQ28" s="12"/>
      <c r="AR28" s="12"/>
      <c r="AS28" s="12"/>
    </row>
    <row r="29" spans="1:45" ht="53.25" customHeight="1">
      <c r="A29" s="8">
        <f>VLOOKUP(H29,[1]検索データ!$A:$E,5,FALSE)</f>
        <v>48</v>
      </c>
      <c r="B29" s="9">
        <v>254</v>
      </c>
      <c r="C29" s="9"/>
      <c r="D29" s="9">
        <v>27</v>
      </c>
      <c r="E29" s="9" t="s">
        <v>33</v>
      </c>
      <c r="F29" s="10" t="str">
        <f>VLOOKUP(H29,[1]検索データ!$A:$C,3,FALSE)</f>
        <v>静岡</v>
      </c>
      <c r="G29" s="10" t="str">
        <f>VLOOKUP(H29,[1]検索データ!$A:$B,2,FALSE)</f>
        <v>御殿場</v>
      </c>
      <c r="H29" s="9" t="s">
        <v>106</v>
      </c>
      <c r="I29" s="9" t="str">
        <f t="shared" si="0"/>
        <v/>
      </c>
      <c r="J29" s="9"/>
      <c r="K29" s="7" t="s">
        <v>40</v>
      </c>
      <c r="L29" s="9"/>
      <c r="M29" s="9"/>
      <c r="N29" s="9"/>
      <c r="O29" s="9"/>
      <c r="P29" s="9"/>
      <c r="Q29" s="9">
        <v>1</v>
      </c>
      <c r="R29" s="9"/>
      <c r="S29" s="9"/>
      <c r="T29" s="9"/>
      <c r="U29" s="9"/>
      <c r="V29" s="9">
        <v>1</v>
      </c>
      <c r="W29" s="9"/>
      <c r="X29" s="9"/>
      <c r="Y29" s="9">
        <v>1</v>
      </c>
      <c r="Z29" s="9"/>
      <c r="AA29" s="9"/>
      <c r="AB29" s="9"/>
      <c r="AC29" s="9"/>
      <c r="AD29" s="9">
        <v>1</v>
      </c>
      <c r="AE29" s="9"/>
      <c r="AF29" s="9"/>
      <c r="AG29" s="9"/>
      <c r="AH29" s="9"/>
      <c r="AI29" s="9">
        <v>1</v>
      </c>
      <c r="AJ29" s="9"/>
      <c r="AK29" s="9"/>
      <c r="AL29" s="9"/>
      <c r="AM29" s="9"/>
      <c r="AN29" s="9"/>
      <c r="AO29" s="9">
        <v>1</v>
      </c>
      <c r="AP29" s="9"/>
      <c r="AQ29" s="12"/>
      <c r="AR29" s="12" t="s">
        <v>107</v>
      </c>
      <c r="AS29" s="12"/>
    </row>
    <row r="30" spans="1:45" ht="76.5" customHeight="1">
      <c r="A30" s="8">
        <f>VLOOKUP(H30,[1]検索データ!$A:$E,5,FALSE)</f>
        <v>50</v>
      </c>
      <c r="B30" s="9">
        <v>86</v>
      </c>
      <c r="C30" s="10"/>
      <c r="D30" s="9">
        <v>28</v>
      </c>
      <c r="E30" s="10" t="s">
        <v>33</v>
      </c>
      <c r="F30" s="10" t="str">
        <f>VLOOKUP(H30,[1]検索データ!$A:$C,3,FALSE)</f>
        <v>神奈川</v>
      </c>
      <c r="G30" s="10" t="str">
        <f>VLOOKUP(H30,[1]検索データ!$A:$B,2,FALSE)</f>
        <v>御殿場</v>
      </c>
      <c r="H30" s="13" t="s">
        <v>108</v>
      </c>
      <c r="I30" s="9" t="str">
        <f t="shared" si="0"/>
        <v>5</v>
      </c>
      <c r="J30" s="17" t="s">
        <v>109</v>
      </c>
      <c r="K30" s="18" t="s">
        <v>29</v>
      </c>
      <c r="L30" s="10">
        <v>1</v>
      </c>
      <c r="M30" s="10"/>
      <c r="N30" s="10"/>
      <c r="O30" s="10"/>
      <c r="P30" s="10"/>
      <c r="Q30" s="10">
        <v>1</v>
      </c>
      <c r="R30" s="10"/>
      <c r="S30" s="10"/>
      <c r="T30" s="10"/>
      <c r="U30" s="10"/>
      <c r="V30" s="10">
        <v>1</v>
      </c>
      <c r="W30" s="10"/>
      <c r="X30" s="10"/>
      <c r="Y30" s="10">
        <v>1</v>
      </c>
      <c r="Z30" s="10"/>
      <c r="AA30" s="10"/>
      <c r="AB30" s="10"/>
      <c r="AC30" s="10"/>
      <c r="AD30" s="10">
        <v>1</v>
      </c>
      <c r="AE30" s="10"/>
      <c r="AF30" s="10"/>
      <c r="AG30" s="10"/>
      <c r="AH30" s="10"/>
      <c r="AI30" s="10"/>
      <c r="AJ30" s="10">
        <v>1</v>
      </c>
      <c r="AK30" s="10"/>
      <c r="AL30" s="10"/>
      <c r="AM30" s="10"/>
      <c r="AN30" s="10"/>
      <c r="AO30" s="10">
        <v>1</v>
      </c>
      <c r="AP30" s="10"/>
      <c r="AQ30" s="12"/>
      <c r="AR30" s="12" t="s">
        <v>110</v>
      </c>
      <c r="AS30" s="12" t="s">
        <v>111</v>
      </c>
    </row>
    <row r="31" spans="1:45" ht="84" customHeight="1">
      <c r="A31" s="8">
        <f>VLOOKUP(H31,[1]検索データ!$A:$E,5,FALSE)</f>
        <v>50</v>
      </c>
      <c r="B31" s="9">
        <v>138</v>
      </c>
      <c r="C31" s="9"/>
      <c r="D31" s="9">
        <v>29</v>
      </c>
      <c r="E31" s="9" t="s">
        <v>33</v>
      </c>
      <c r="F31" s="10" t="str">
        <f>VLOOKUP(H31,[1]検索データ!$A:$C,3,FALSE)</f>
        <v>神奈川</v>
      </c>
      <c r="G31" s="10" t="str">
        <f>VLOOKUP(H31,[1]検索データ!$A:$B,2,FALSE)</f>
        <v>御殿場</v>
      </c>
      <c r="H31" s="9" t="s">
        <v>108</v>
      </c>
      <c r="I31" s="9" t="str">
        <f t="shared" si="0"/>
        <v>3</v>
      </c>
      <c r="J31" s="11" t="s">
        <v>112</v>
      </c>
      <c r="K31" s="7" t="s">
        <v>40</v>
      </c>
      <c r="L31" s="9">
        <v>1</v>
      </c>
      <c r="M31" s="9"/>
      <c r="N31" s="9"/>
      <c r="O31" s="9"/>
      <c r="P31" s="9">
        <v>1</v>
      </c>
      <c r="Q31" s="9"/>
      <c r="R31" s="9"/>
      <c r="S31" s="9">
        <v>1</v>
      </c>
      <c r="T31" s="9"/>
      <c r="U31" s="9"/>
      <c r="V31" s="9"/>
      <c r="W31" s="9"/>
      <c r="X31" s="9"/>
      <c r="Y31" s="9">
        <v>1</v>
      </c>
      <c r="Z31" s="9"/>
      <c r="AA31" s="9"/>
      <c r="AB31" s="9"/>
      <c r="AC31" s="9"/>
      <c r="AD31" s="9"/>
      <c r="AE31" s="9">
        <v>1</v>
      </c>
      <c r="AF31" s="9"/>
      <c r="AG31" s="9"/>
      <c r="AH31" s="9"/>
      <c r="AI31" s="9"/>
      <c r="AJ31" s="9"/>
      <c r="AK31" s="9">
        <v>1</v>
      </c>
      <c r="AL31" s="9"/>
      <c r="AM31" s="9"/>
      <c r="AN31" s="9"/>
      <c r="AO31" s="9">
        <v>1</v>
      </c>
      <c r="AP31" s="9"/>
      <c r="AQ31" s="12"/>
      <c r="AR31" s="12" t="s">
        <v>113</v>
      </c>
      <c r="AS31" s="12" t="s">
        <v>114</v>
      </c>
    </row>
    <row r="32" spans="1:45" ht="81.75" customHeight="1">
      <c r="A32" s="8">
        <f>VLOOKUP(H32,[1]検索データ!$A:$E,5,FALSE)</f>
        <v>50</v>
      </c>
      <c r="B32" s="9">
        <v>139</v>
      </c>
      <c r="C32" s="9"/>
      <c r="D32" s="9">
        <v>30</v>
      </c>
      <c r="E32" s="9" t="s">
        <v>26</v>
      </c>
      <c r="F32" s="10" t="str">
        <f>VLOOKUP(H32,[1]検索データ!$A:$C,3,FALSE)</f>
        <v>神奈川</v>
      </c>
      <c r="G32" s="10" t="str">
        <f>VLOOKUP(H32,[1]検索データ!$A:$B,2,FALSE)</f>
        <v>御殿場</v>
      </c>
      <c r="H32" s="9" t="s">
        <v>108</v>
      </c>
      <c r="I32" s="9" t="str">
        <f t="shared" si="0"/>
        <v>5</v>
      </c>
      <c r="J32" s="11" t="s">
        <v>85</v>
      </c>
      <c r="K32" s="7" t="s">
        <v>40</v>
      </c>
      <c r="L32" s="9">
        <v>1</v>
      </c>
      <c r="M32" s="9"/>
      <c r="N32" s="9"/>
      <c r="O32" s="9"/>
      <c r="P32" s="9"/>
      <c r="Q32" s="9">
        <v>1</v>
      </c>
      <c r="R32" s="9"/>
      <c r="S32" s="9"/>
      <c r="T32" s="9"/>
      <c r="U32" s="9">
        <v>1</v>
      </c>
      <c r="V32" s="9"/>
      <c r="W32" s="9"/>
      <c r="X32" s="9"/>
      <c r="Y32" s="9">
        <v>1</v>
      </c>
      <c r="Z32" s="9"/>
      <c r="AA32" s="9"/>
      <c r="AB32" s="9"/>
      <c r="AC32" s="9"/>
      <c r="AD32" s="9">
        <v>1</v>
      </c>
      <c r="AE32" s="9"/>
      <c r="AF32" s="9"/>
      <c r="AG32" s="9"/>
      <c r="AH32" s="9"/>
      <c r="AI32" s="9">
        <v>1</v>
      </c>
      <c r="AJ32" s="9"/>
      <c r="AK32" s="9"/>
      <c r="AL32" s="9"/>
      <c r="AM32" s="9">
        <v>1</v>
      </c>
      <c r="AN32" s="9"/>
      <c r="AO32" s="9"/>
      <c r="AP32" s="9"/>
      <c r="AQ32" s="12"/>
      <c r="AR32" s="12" t="s">
        <v>115</v>
      </c>
      <c r="AS32" s="12" t="s">
        <v>116</v>
      </c>
    </row>
    <row r="33" spans="1:45" ht="57" customHeight="1">
      <c r="A33" s="8">
        <f>VLOOKUP(H33,[1]検索データ!$A:$E,5,FALSE)</f>
        <v>50</v>
      </c>
      <c r="B33" s="9">
        <v>307</v>
      </c>
      <c r="C33" s="9" t="s">
        <v>117</v>
      </c>
      <c r="D33" s="9">
        <v>31</v>
      </c>
      <c r="E33" s="9" t="s">
        <v>33</v>
      </c>
      <c r="F33" s="10" t="str">
        <f>VLOOKUP(H33,[1]検索データ!$A:$C,3,FALSE)</f>
        <v>神奈川</v>
      </c>
      <c r="G33" s="10" t="str">
        <f>VLOOKUP(H33,[1]検索データ!$A:$B,2,FALSE)</f>
        <v>御殿場</v>
      </c>
      <c r="H33" s="19" t="s">
        <v>108</v>
      </c>
      <c r="I33" s="9" t="str">
        <f t="shared" si="0"/>
        <v>6</v>
      </c>
      <c r="J33" s="11" t="s">
        <v>118</v>
      </c>
      <c r="K33" s="7" t="s">
        <v>44</v>
      </c>
      <c r="L33" s="9"/>
      <c r="M33" s="9"/>
      <c r="N33" s="9"/>
      <c r="O33" s="9"/>
      <c r="P33" s="9"/>
      <c r="Q33" s="9">
        <v>1</v>
      </c>
      <c r="R33" s="9"/>
      <c r="S33" s="9"/>
      <c r="T33" s="9"/>
      <c r="U33" s="9"/>
      <c r="V33" s="9">
        <v>1</v>
      </c>
      <c r="W33" s="9"/>
      <c r="X33" s="9"/>
      <c r="Y33" s="9"/>
      <c r="Z33" s="9">
        <v>1</v>
      </c>
      <c r="AA33" s="9"/>
      <c r="AB33" s="9"/>
      <c r="AC33" s="9"/>
      <c r="AD33" s="9"/>
      <c r="AE33" s="9"/>
      <c r="AF33" s="9">
        <v>1</v>
      </c>
      <c r="AG33" s="9"/>
      <c r="AH33" s="9"/>
      <c r="AI33" s="9"/>
      <c r="AJ33" s="9"/>
      <c r="AK33" s="9">
        <v>1</v>
      </c>
      <c r="AL33" s="9"/>
      <c r="AM33" s="9"/>
      <c r="AN33" s="9"/>
      <c r="AO33" s="9">
        <v>1</v>
      </c>
      <c r="AP33" s="9"/>
      <c r="AQ33" s="12"/>
      <c r="AR33" s="12" t="s">
        <v>119</v>
      </c>
      <c r="AS33" s="12" t="s">
        <v>120</v>
      </c>
    </row>
    <row r="34" spans="1:45" ht="72" customHeight="1">
      <c r="A34" s="8">
        <f>VLOOKUP(H34,[1]検索データ!$A:$E,5,FALSE)</f>
        <v>50</v>
      </c>
      <c r="B34" s="9">
        <v>344</v>
      </c>
      <c r="C34" s="9"/>
      <c r="D34" s="9">
        <v>32</v>
      </c>
      <c r="E34" s="9" t="s">
        <v>33</v>
      </c>
      <c r="F34" s="10" t="str">
        <f>VLOOKUP(H34,[1]検索データ!$A:$C,3,FALSE)</f>
        <v>神奈川</v>
      </c>
      <c r="G34" s="10" t="str">
        <f>VLOOKUP(H34,[1]検索データ!$A:$B,2,FALSE)</f>
        <v>御殿場</v>
      </c>
      <c r="H34" s="9" t="s">
        <v>108</v>
      </c>
      <c r="I34" s="9" t="str">
        <f t="shared" si="0"/>
        <v>7</v>
      </c>
      <c r="J34" s="11" t="s">
        <v>93</v>
      </c>
      <c r="K34" s="7" t="s">
        <v>44</v>
      </c>
      <c r="L34" s="9"/>
      <c r="M34" s="9"/>
      <c r="N34" s="9"/>
      <c r="O34" s="9"/>
      <c r="P34" s="9"/>
      <c r="Q34" s="9">
        <v>1</v>
      </c>
      <c r="R34" s="9"/>
      <c r="S34" s="9"/>
      <c r="T34" s="9"/>
      <c r="U34" s="9"/>
      <c r="V34" s="9">
        <v>1</v>
      </c>
      <c r="W34" s="9"/>
      <c r="X34" s="9"/>
      <c r="Y34" s="9"/>
      <c r="Z34" s="9">
        <v>1</v>
      </c>
      <c r="AA34" s="9"/>
      <c r="AB34" s="9"/>
      <c r="AC34" s="9"/>
      <c r="AD34" s="9"/>
      <c r="AE34" s="9"/>
      <c r="AF34" s="9">
        <v>1</v>
      </c>
      <c r="AG34" s="9"/>
      <c r="AH34" s="9"/>
      <c r="AI34" s="9"/>
      <c r="AJ34" s="9"/>
      <c r="AK34" s="9">
        <v>1</v>
      </c>
      <c r="AL34" s="9"/>
      <c r="AM34" s="9"/>
      <c r="AN34" s="9"/>
      <c r="AO34" s="9"/>
      <c r="AP34" s="9">
        <v>1</v>
      </c>
      <c r="AQ34" s="12" t="s">
        <v>121</v>
      </c>
      <c r="AR34" s="12" t="s">
        <v>122</v>
      </c>
      <c r="AS34" s="12" t="s">
        <v>123</v>
      </c>
    </row>
    <row r="35" spans="1:45" ht="183" customHeight="1">
      <c r="A35" s="8">
        <f>VLOOKUP(H35,[1]検索データ!$A:$E,5,FALSE)</f>
        <v>50</v>
      </c>
      <c r="B35" s="9">
        <v>350</v>
      </c>
      <c r="C35" s="9"/>
      <c r="D35" s="9">
        <v>33</v>
      </c>
      <c r="E35" s="9" t="s">
        <v>26</v>
      </c>
      <c r="F35" s="10" t="str">
        <f>VLOOKUP(H35,[1]検索データ!$A:$C,3,FALSE)</f>
        <v>神奈川</v>
      </c>
      <c r="G35" s="10" t="str">
        <f>VLOOKUP(H35,[1]検索データ!$A:$B,2,FALSE)</f>
        <v>御殿場</v>
      </c>
      <c r="H35" s="9" t="s">
        <v>108</v>
      </c>
      <c r="I35" s="9" t="str">
        <f t="shared" si="0"/>
        <v>7</v>
      </c>
      <c r="J35" s="11" t="s">
        <v>81</v>
      </c>
      <c r="K35" s="7" t="s">
        <v>44</v>
      </c>
      <c r="L35" s="9"/>
      <c r="M35" s="9"/>
      <c r="N35" s="9"/>
      <c r="O35" s="9"/>
      <c r="P35" s="9"/>
      <c r="Q35" s="9">
        <v>1</v>
      </c>
      <c r="R35" s="9"/>
      <c r="S35" s="9"/>
      <c r="T35" s="9"/>
      <c r="U35" s="9"/>
      <c r="V35" s="9">
        <v>1</v>
      </c>
      <c r="W35" s="9"/>
      <c r="X35" s="9"/>
      <c r="Y35" s="9">
        <v>1</v>
      </c>
      <c r="Z35" s="9"/>
      <c r="AA35" s="9"/>
      <c r="AB35" s="9"/>
      <c r="AC35" s="9"/>
      <c r="AD35" s="9"/>
      <c r="AE35" s="9"/>
      <c r="AF35" s="9">
        <v>1</v>
      </c>
      <c r="AG35" s="9"/>
      <c r="AH35" s="9"/>
      <c r="AI35" s="9"/>
      <c r="AJ35" s="9"/>
      <c r="AK35" s="9">
        <v>1</v>
      </c>
      <c r="AL35" s="9"/>
      <c r="AM35" s="9"/>
      <c r="AN35" s="9"/>
      <c r="AO35" s="9"/>
      <c r="AP35" s="9">
        <v>1</v>
      </c>
      <c r="AQ35" s="12"/>
      <c r="AR35" s="12" t="s">
        <v>124</v>
      </c>
      <c r="AS35" s="12"/>
    </row>
    <row r="36" spans="1:45" ht="128.25" customHeight="1">
      <c r="A36" s="8">
        <f>VLOOKUP(H36,[1]検索データ!$A:$E,5,FALSE)</f>
        <v>50</v>
      </c>
      <c r="B36" s="9">
        <v>353</v>
      </c>
      <c r="C36" s="9"/>
      <c r="D36" s="9">
        <v>34</v>
      </c>
      <c r="E36" s="9" t="s">
        <v>26</v>
      </c>
      <c r="F36" s="10" t="str">
        <f>VLOOKUP(H36,[1]検索データ!$A:$C,3,FALSE)</f>
        <v>神奈川</v>
      </c>
      <c r="G36" s="10" t="str">
        <f>VLOOKUP(H36,[1]検索データ!$A:$B,2,FALSE)</f>
        <v>御殿場</v>
      </c>
      <c r="H36" s="9" t="s">
        <v>108</v>
      </c>
      <c r="I36" s="9" t="str">
        <f t="shared" si="0"/>
        <v>3</v>
      </c>
      <c r="J36" s="11" t="s">
        <v>125</v>
      </c>
      <c r="K36" s="7" t="s">
        <v>126</v>
      </c>
      <c r="L36" s="9"/>
      <c r="M36" s="9"/>
      <c r="N36" s="9"/>
      <c r="O36" s="9"/>
      <c r="P36" s="9"/>
      <c r="Q36" s="9">
        <v>1</v>
      </c>
      <c r="R36" s="9"/>
      <c r="S36" s="9"/>
      <c r="T36" s="9">
        <v>1</v>
      </c>
      <c r="U36" s="9"/>
      <c r="V36" s="9"/>
      <c r="W36" s="9"/>
      <c r="X36" s="9"/>
      <c r="Y36" s="9"/>
      <c r="Z36" s="9"/>
      <c r="AA36" s="9">
        <v>1</v>
      </c>
      <c r="AB36" s="9"/>
      <c r="AC36" s="9"/>
      <c r="AD36" s="9">
        <v>1</v>
      </c>
      <c r="AE36" s="9"/>
      <c r="AF36" s="9"/>
      <c r="AG36" s="9"/>
      <c r="AH36" s="9"/>
      <c r="AI36" s="9">
        <v>1</v>
      </c>
      <c r="AJ36" s="9"/>
      <c r="AK36" s="9"/>
      <c r="AL36" s="9"/>
      <c r="AM36" s="9"/>
      <c r="AN36" s="9">
        <v>1</v>
      </c>
      <c r="AO36" s="9"/>
      <c r="AP36" s="9"/>
      <c r="AQ36" s="12"/>
      <c r="AR36" s="12" t="s">
        <v>127</v>
      </c>
      <c r="AS36" s="12" t="s">
        <v>128</v>
      </c>
    </row>
    <row r="37" spans="1:45" ht="84" customHeight="1">
      <c r="A37" s="8">
        <f>VLOOKUP(H37,[1]検索データ!$A:$E,5,FALSE)</f>
        <v>58</v>
      </c>
      <c r="B37" s="9">
        <v>119</v>
      </c>
      <c r="C37" s="9"/>
      <c r="D37" s="9">
        <v>35</v>
      </c>
      <c r="E37" s="9" t="s">
        <v>26</v>
      </c>
      <c r="F37" s="10" t="str">
        <f>VLOOKUP(H37,[1]検索データ!$A:$C,3,FALSE)</f>
        <v>静岡</v>
      </c>
      <c r="G37" s="10" t="str">
        <f>VLOOKUP(H37,[1]検索データ!$A:$B,2,FALSE)</f>
        <v>東海道</v>
      </c>
      <c r="H37" s="9" t="s">
        <v>129</v>
      </c>
      <c r="I37" s="9" t="str">
        <f t="shared" si="0"/>
        <v>3</v>
      </c>
      <c r="J37" s="11" t="s">
        <v>130</v>
      </c>
      <c r="K37" s="7" t="s">
        <v>40</v>
      </c>
      <c r="L37" s="9"/>
      <c r="M37" s="9"/>
      <c r="N37" s="9">
        <v>1</v>
      </c>
      <c r="O37" s="9"/>
      <c r="P37" s="9"/>
      <c r="Q37" s="9"/>
      <c r="R37" s="9"/>
      <c r="S37" s="9">
        <v>1</v>
      </c>
      <c r="T37" s="9"/>
      <c r="U37" s="9"/>
      <c r="V37" s="9"/>
      <c r="W37" s="9"/>
      <c r="X37" s="9"/>
      <c r="Y37" s="9"/>
      <c r="Z37" s="9">
        <v>1</v>
      </c>
      <c r="AA37" s="9"/>
      <c r="AB37" s="9"/>
      <c r="AC37" s="9"/>
      <c r="AD37" s="9">
        <v>1</v>
      </c>
      <c r="AE37" s="9"/>
      <c r="AF37" s="9"/>
      <c r="AG37" s="9"/>
      <c r="AH37" s="9"/>
      <c r="AI37" s="9">
        <v>1</v>
      </c>
      <c r="AJ37" s="9"/>
      <c r="AK37" s="9"/>
      <c r="AL37" s="9"/>
      <c r="AM37" s="9"/>
      <c r="AN37" s="9">
        <v>1</v>
      </c>
      <c r="AO37" s="9"/>
      <c r="AP37" s="9"/>
      <c r="AQ37" s="12" t="s">
        <v>131</v>
      </c>
      <c r="AR37" s="12"/>
      <c r="AS37" s="12" t="s">
        <v>132</v>
      </c>
    </row>
    <row r="38" spans="1:45" ht="57" customHeight="1">
      <c r="A38" s="8">
        <f>VLOOKUP(H38,[1]検索データ!$A:$E,5,FALSE)</f>
        <v>58</v>
      </c>
      <c r="B38" s="9">
        <v>277</v>
      </c>
      <c r="C38" s="9"/>
      <c r="D38" s="9">
        <v>36</v>
      </c>
      <c r="E38" s="9" t="s">
        <v>26</v>
      </c>
      <c r="F38" s="10" t="str">
        <f>VLOOKUP(H38,[1]検索データ!$A:$C,3,FALSE)</f>
        <v>静岡</v>
      </c>
      <c r="G38" s="10" t="str">
        <f>VLOOKUP(H38,[1]検索データ!$A:$B,2,FALSE)</f>
        <v>東海道</v>
      </c>
      <c r="H38" s="9" t="s">
        <v>129</v>
      </c>
      <c r="I38" s="9" t="str">
        <f t="shared" si="0"/>
        <v>5</v>
      </c>
      <c r="J38" s="11" t="s">
        <v>85</v>
      </c>
      <c r="K38" s="7" t="s">
        <v>40</v>
      </c>
      <c r="L38" s="9"/>
      <c r="M38" s="9"/>
      <c r="N38" s="9"/>
      <c r="O38" s="9"/>
      <c r="P38" s="9"/>
      <c r="Q38" s="9">
        <v>1</v>
      </c>
      <c r="R38" s="9">
        <v>1</v>
      </c>
      <c r="S38" s="9"/>
      <c r="T38" s="9"/>
      <c r="U38" s="9"/>
      <c r="V38" s="9"/>
      <c r="W38" s="9"/>
      <c r="X38" s="9"/>
      <c r="Y38" s="9">
        <v>1</v>
      </c>
      <c r="Z38" s="9"/>
      <c r="AA38" s="9"/>
      <c r="AB38" s="9"/>
      <c r="AC38" s="9"/>
      <c r="AD38" s="9"/>
      <c r="AE38" s="9"/>
      <c r="AF38" s="9">
        <v>1</v>
      </c>
      <c r="AG38" s="9"/>
      <c r="AH38" s="9"/>
      <c r="AI38" s="9"/>
      <c r="AJ38" s="9"/>
      <c r="AK38" s="9">
        <v>1</v>
      </c>
      <c r="AL38" s="9"/>
      <c r="AM38" s="9"/>
      <c r="AN38" s="9"/>
      <c r="AO38" s="9"/>
      <c r="AP38" s="9">
        <v>1</v>
      </c>
      <c r="AQ38" s="12" t="s">
        <v>133</v>
      </c>
      <c r="AR38" s="12" t="s">
        <v>134</v>
      </c>
      <c r="AS38" s="12" t="s">
        <v>135</v>
      </c>
    </row>
    <row r="39" spans="1:45" ht="60.75" customHeight="1">
      <c r="A39" s="8">
        <f>VLOOKUP(H39,[1]検索データ!$A:$E,5,FALSE)</f>
        <v>58</v>
      </c>
      <c r="B39" s="9">
        <v>278</v>
      </c>
      <c r="C39" s="9"/>
      <c r="D39" s="9">
        <v>37</v>
      </c>
      <c r="E39" s="9" t="s">
        <v>26</v>
      </c>
      <c r="F39" s="10" t="str">
        <f>VLOOKUP(H39,[1]検索データ!$A:$C,3,FALSE)</f>
        <v>静岡</v>
      </c>
      <c r="G39" s="10" t="str">
        <f>VLOOKUP(H39,[1]検索データ!$A:$B,2,FALSE)</f>
        <v>東海道</v>
      </c>
      <c r="H39" s="9" t="s">
        <v>129</v>
      </c>
      <c r="I39" s="9" t="str">
        <f t="shared" si="0"/>
        <v>4</v>
      </c>
      <c r="J39" s="11" t="s">
        <v>136</v>
      </c>
      <c r="K39" s="7" t="s">
        <v>40</v>
      </c>
      <c r="L39" s="9"/>
      <c r="M39" s="9"/>
      <c r="N39" s="9"/>
      <c r="O39" s="9"/>
      <c r="P39" s="9"/>
      <c r="Q39" s="9">
        <v>1</v>
      </c>
      <c r="R39" s="9"/>
      <c r="S39" s="9"/>
      <c r="T39" s="9"/>
      <c r="U39" s="9"/>
      <c r="V39" s="9">
        <v>1</v>
      </c>
      <c r="W39" s="9"/>
      <c r="X39" s="9"/>
      <c r="Y39" s="9"/>
      <c r="Z39" s="9"/>
      <c r="AA39" s="9">
        <v>1</v>
      </c>
      <c r="AB39" s="9"/>
      <c r="AC39" s="9"/>
      <c r="AD39" s="9"/>
      <c r="AE39" s="9"/>
      <c r="AF39" s="9">
        <v>1</v>
      </c>
      <c r="AG39" s="9"/>
      <c r="AH39" s="9"/>
      <c r="AI39" s="9">
        <v>1</v>
      </c>
      <c r="AJ39" s="9"/>
      <c r="AK39" s="9"/>
      <c r="AL39" s="9"/>
      <c r="AM39" s="9"/>
      <c r="AN39" s="9"/>
      <c r="AO39" s="9"/>
      <c r="AP39" s="9">
        <v>1</v>
      </c>
      <c r="AQ39" s="12"/>
      <c r="AR39" s="12" t="s">
        <v>137</v>
      </c>
      <c r="AS39" s="12"/>
    </row>
    <row r="40" spans="1:45" ht="70.5" customHeight="1">
      <c r="A40" s="8">
        <f>VLOOKUP(H40,[1]検索データ!$A:$E,5,FALSE)</f>
        <v>58</v>
      </c>
      <c r="B40" s="9">
        <v>390</v>
      </c>
      <c r="C40" s="9"/>
      <c r="D40" s="9">
        <v>38</v>
      </c>
      <c r="E40" s="9"/>
      <c r="F40" s="10" t="str">
        <f>VLOOKUP(H40,[1]検索データ!$A:$C,3,FALSE)</f>
        <v>静岡</v>
      </c>
      <c r="G40" s="10" t="str">
        <f>VLOOKUP(H40,[1]検索データ!$A:$B,2,FALSE)</f>
        <v>東海道</v>
      </c>
      <c r="H40" s="9" t="s">
        <v>129</v>
      </c>
      <c r="I40" s="9" t="str">
        <f t="shared" si="0"/>
        <v/>
      </c>
      <c r="J40" s="9"/>
      <c r="K40" s="7"/>
      <c r="L40" s="9"/>
      <c r="M40" s="9"/>
      <c r="N40" s="9">
        <v>1</v>
      </c>
      <c r="O40" s="9"/>
      <c r="P40" s="9"/>
      <c r="Q40" s="9"/>
      <c r="R40" s="9"/>
      <c r="S40" s="9"/>
      <c r="T40" s="9">
        <v>1</v>
      </c>
      <c r="U40" s="9"/>
      <c r="V40" s="9"/>
      <c r="W40" s="9"/>
      <c r="X40" s="9"/>
      <c r="Y40" s="9"/>
      <c r="Z40" s="9">
        <v>1</v>
      </c>
      <c r="AA40" s="9"/>
      <c r="AB40" s="9">
        <v>1</v>
      </c>
      <c r="AC40" s="9"/>
      <c r="AD40" s="9"/>
      <c r="AE40" s="9"/>
      <c r="AF40" s="9"/>
      <c r="AG40" s="9"/>
      <c r="AH40" s="9">
        <v>1</v>
      </c>
      <c r="AI40" s="9"/>
      <c r="AJ40" s="9"/>
      <c r="AK40" s="9"/>
      <c r="AL40" s="9">
        <v>1</v>
      </c>
      <c r="AM40" s="9"/>
      <c r="AN40" s="9"/>
      <c r="AO40" s="9"/>
      <c r="AP40" s="9"/>
      <c r="AQ40" s="12"/>
      <c r="AR40" s="12" t="s">
        <v>138</v>
      </c>
      <c r="AS40" s="12" t="s">
        <v>139</v>
      </c>
    </row>
    <row r="41" spans="1:45" ht="82.5" customHeight="1">
      <c r="A41" s="8">
        <f>VLOOKUP(H41,[1]検索データ!$A:$E,5,FALSE)</f>
        <v>58</v>
      </c>
      <c r="B41" s="9">
        <v>394</v>
      </c>
      <c r="C41" s="9"/>
      <c r="D41" s="9">
        <v>39</v>
      </c>
      <c r="E41" s="9" t="s">
        <v>26</v>
      </c>
      <c r="F41" s="10" t="str">
        <f>VLOOKUP(H41,[1]検索データ!$A:$C,3,FALSE)</f>
        <v>静岡</v>
      </c>
      <c r="G41" s="10" t="str">
        <f>VLOOKUP(H41,[1]検索データ!$A:$B,2,FALSE)</f>
        <v>東海道</v>
      </c>
      <c r="H41" s="9" t="s">
        <v>129</v>
      </c>
      <c r="I41" s="9" t="str">
        <f t="shared" si="0"/>
        <v>5</v>
      </c>
      <c r="J41" s="11" t="s">
        <v>109</v>
      </c>
      <c r="K41" s="7" t="s">
        <v>140</v>
      </c>
      <c r="L41" s="9"/>
      <c r="M41" s="9"/>
      <c r="N41" s="9"/>
      <c r="O41" s="9"/>
      <c r="P41" s="9"/>
      <c r="Q41" s="9">
        <v>1</v>
      </c>
      <c r="R41" s="9"/>
      <c r="S41" s="9"/>
      <c r="T41" s="9">
        <v>1</v>
      </c>
      <c r="U41" s="9"/>
      <c r="V41" s="9"/>
      <c r="W41" s="9"/>
      <c r="X41" s="9"/>
      <c r="Y41" s="9"/>
      <c r="Z41" s="9"/>
      <c r="AA41" s="9">
        <v>1</v>
      </c>
      <c r="AB41" s="9"/>
      <c r="AC41" s="9"/>
      <c r="AD41" s="9"/>
      <c r="AE41" s="9"/>
      <c r="AF41" s="9">
        <v>1</v>
      </c>
      <c r="AG41" s="9"/>
      <c r="AH41" s="9"/>
      <c r="AI41" s="9"/>
      <c r="AJ41" s="9"/>
      <c r="AK41" s="9">
        <v>1</v>
      </c>
      <c r="AL41" s="9"/>
      <c r="AM41" s="9"/>
      <c r="AN41" s="9"/>
      <c r="AO41" s="9"/>
      <c r="AP41" s="9">
        <v>1</v>
      </c>
      <c r="AQ41" s="12"/>
      <c r="AR41" s="12" t="s">
        <v>141</v>
      </c>
      <c r="AS41" s="12" t="s">
        <v>142</v>
      </c>
    </row>
    <row r="42" spans="1:45" ht="41.25" customHeight="1">
      <c r="A42" s="8">
        <f>VLOOKUP(H42,[1]検索データ!$A:$E,5,FALSE)</f>
        <v>59</v>
      </c>
      <c r="B42" s="9">
        <v>27</v>
      </c>
      <c r="C42" s="9"/>
      <c r="D42" s="9">
        <v>40</v>
      </c>
      <c r="E42" s="9" t="s">
        <v>26</v>
      </c>
      <c r="F42" s="10" t="str">
        <f>VLOOKUP(H42,[1]検索データ!$A:$C,3,FALSE)</f>
        <v>静岡</v>
      </c>
      <c r="G42" s="10" t="str">
        <f>VLOOKUP(H42,[1]検索データ!$A:$B,2,FALSE)</f>
        <v>東海道</v>
      </c>
      <c r="H42" s="9" t="s">
        <v>143</v>
      </c>
      <c r="I42" s="9" t="str">
        <f t="shared" si="0"/>
        <v>7</v>
      </c>
      <c r="J42" s="11" t="s">
        <v>93</v>
      </c>
      <c r="K42" s="7" t="s">
        <v>144</v>
      </c>
      <c r="L42" s="9"/>
      <c r="M42" s="9"/>
      <c r="N42" s="9"/>
      <c r="O42" s="9"/>
      <c r="P42" s="9">
        <v>1</v>
      </c>
      <c r="Q42" s="9"/>
      <c r="R42" s="9"/>
      <c r="S42" s="9"/>
      <c r="T42" s="9">
        <v>1</v>
      </c>
      <c r="U42" s="9"/>
      <c r="V42" s="9"/>
      <c r="W42" s="9"/>
      <c r="X42" s="9"/>
      <c r="Y42" s="9">
        <v>1</v>
      </c>
      <c r="Z42" s="9"/>
      <c r="AA42" s="9"/>
      <c r="AB42" s="9"/>
      <c r="AC42" s="9">
        <v>1</v>
      </c>
      <c r="AD42" s="9"/>
      <c r="AE42" s="9"/>
      <c r="AF42" s="9"/>
      <c r="AG42" s="9"/>
      <c r="AH42" s="9"/>
      <c r="AI42" s="9">
        <v>1</v>
      </c>
      <c r="AJ42" s="9"/>
      <c r="AK42" s="9"/>
      <c r="AL42" s="9"/>
      <c r="AM42" s="9"/>
      <c r="AN42" s="9"/>
      <c r="AO42" s="9"/>
      <c r="AP42" s="9">
        <v>1</v>
      </c>
      <c r="AQ42" s="12" t="s">
        <v>145</v>
      </c>
      <c r="AR42" s="12" t="s">
        <v>146</v>
      </c>
      <c r="AS42" s="12" t="s">
        <v>147</v>
      </c>
    </row>
    <row r="43" spans="1:45" ht="87" customHeight="1">
      <c r="A43" s="8">
        <f>VLOOKUP(H43,[1]検索データ!$A:$E,5,FALSE)</f>
        <v>59</v>
      </c>
      <c r="B43" s="9">
        <v>153</v>
      </c>
      <c r="C43" s="9" t="s">
        <v>143</v>
      </c>
      <c r="D43" s="9">
        <v>41</v>
      </c>
      <c r="E43" s="9"/>
      <c r="F43" s="10" t="str">
        <f>VLOOKUP(H43,[1]検索データ!$A:$C,3,FALSE)</f>
        <v>静岡</v>
      </c>
      <c r="G43" s="10" t="str">
        <f>VLOOKUP(H43,[1]検索データ!$A:$B,2,FALSE)</f>
        <v>東海道</v>
      </c>
      <c r="H43" s="9" t="s">
        <v>143</v>
      </c>
      <c r="I43" s="9" t="str">
        <f t="shared" si="0"/>
        <v/>
      </c>
      <c r="J43" s="9"/>
      <c r="K43" s="7"/>
      <c r="L43" s="9"/>
      <c r="M43" s="9"/>
      <c r="N43" s="9"/>
      <c r="O43" s="9"/>
      <c r="P43" s="9"/>
      <c r="Q43" s="9">
        <v>1</v>
      </c>
      <c r="R43" s="9"/>
      <c r="S43" s="9"/>
      <c r="T43" s="9">
        <v>1</v>
      </c>
      <c r="U43" s="9"/>
      <c r="V43" s="9"/>
      <c r="W43" s="9"/>
      <c r="X43" s="9"/>
      <c r="Y43" s="9">
        <v>1</v>
      </c>
      <c r="Z43" s="9"/>
      <c r="AA43" s="9"/>
      <c r="AB43" s="9"/>
      <c r="AC43" s="9"/>
      <c r="AD43" s="9"/>
      <c r="AE43" s="9"/>
      <c r="AF43" s="9">
        <v>1</v>
      </c>
      <c r="AG43" s="9"/>
      <c r="AH43" s="9"/>
      <c r="AI43" s="9"/>
      <c r="AJ43" s="9"/>
      <c r="AK43" s="9">
        <v>1</v>
      </c>
      <c r="AL43" s="9"/>
      <c r="AM43" s="9"/>
      <c r="AN43" s="9"/>
      <c r="AO43" s="9"/>
      <c r="AP43" s="9">
        <v>1</v>
      </c>
      <c r="AQ43" s="12"/>
      <c r="AR43" s="12" t="s">
        <v>148</v>
      </c>
      <c r="AS43" s="12" t="s">
        <v>149</v>
      </c>
    </row>
    <row r="44" spans="1:45" ht="70.5" customHeight="1">
      <c r="A44" s="8">
        <f>VLOOKUP(H44,[1]検索データ!$A:$E,5,FALSE)</f>
        <v>59</v>
      </c>
      <c r="B44" s="9">
        <v>232</v>
      </c>
      <c r="C44" s="13"/>
      <c r="D44" s="9">
        <v>42</v>
      </c>
      <c r="E44" s="13" t="s">
        <v>26</v>
      </c>
      <c r="F44" s="10" t="str">
        <f>VLOOKUP(H44,[1]検索データ!$A:$C,3,FALSE)</f>
        <v>静岡</v>
      </c>
      <c r="G44" s="10" t="str">
        <f>VLOOKUP(H44,[1]検索データ!$A:$B,2,FALSE)</f>
        <v>東海道</v>
      </c>
      <c r="H44" s="13" t="s">
        <v>150</v>
      </c>
      <c r="I44" s="9" t="str">
        <f t="shared" si="0"/>
        <v>8</v>
      </c>
      <c r="J44" s="14" t="s">
        <v>151</v>
      </c>
      <c r="K44" s="15"/>
      <c r="L44" s="13"/>
      <c r="M44" s="13"/>
      <c r="N44" s="13"/>
      <c r="O44" s="13"/>
      <c r="P44" s="13"/>
      <c r="Q44" s="13">
        <v>1</v>
      </c>
      <c r="R44" s="13"/>
      <c r="S44" s="13"/>
      <c r="T44" s="13"/>
      <c r="U44" s="13"/>
      <c r="V44" s="13">
        <v>1</v>
      </c>
      <c r="W44" s="13"/>
      <c r="X44" s="13"/>
      <c r="Y44" s="13"/>
      <c r="Z44" s="13"/>
      <c r="AA44" s="13">
        <v>1</v>
      </c>
      <c r="AB44" s="13"/>
      <c r="AC44" s="13"/>
      <c r="AD44" s="13"/>
      <c r="AE44" s="13">
        <v>1</v>
      </c>
      <c r="AF44" s="13"/>
      <c r="AG44" s="13"/>
      <c r="AH44" s="13"/>
      <c r="AI44" s="13"/>
      <c r="AJ44" s="13">
        <v>1</v>
      </c>
      <c r="AK44" s="13"/>
      <c r="AL44" s="13"/>
      <c r="AM44" s="13"/>
      <c r="AN44" s="13"/>
      <c r="AO44" s="13"/>
      <c r="AP44" s="13">
        <v>1</v>
      </c>
      <c r="AQ44" s="12" t="s">
        <v>152</v>
      </c>
      <c r="AR44" s="12" t="s">
        <v>153</v>
      </c>
      <c r="AS44" s="12" t="s">
        <v>154</v>
      </c>
    </row>
    <row r="45" spans="1:45" ht="40.5" customHeight="1">
      <c r="A45" s="8">
        <f>VLOOKUP(H45,[1]検索データ!$A:$E,5,FALSE)</f>
        <v>59</v>
      </c>
      <c r="B45" s="9">
        <v>433</v>
      </c>
      <c r="C45" s="9"/>
      <c r="D45" s="9">
        <v>43</v>
      </c>
      <c r="E45" s="9" t="s">
        <v>33</v>
      </c>
      <c r="F45" s="10" t="str">
        <f>VLOOKUP(H45,[1]検索データ!$A:$C,3,FALSE)</f>
        <v>静岡</v>
      </c>
      <c r="G45" s="10" t="str">
        <f>VLOOKUP(H45,[1]検索データ!$A:$B,2,FALSE)</f>
        <v>東海道</v>
      </c>
      <c r="H45" s="9" t="s">
        <v>143</v>
      </c>
      <c r="I45" s="9" t="str">
        <f t="shared" si="0"/>
        <v>3</v>
      </c>
      <c r="J45" s="11" t="s">
        <v>155</v>
      </c>
      <c r="K45" s="7" t="s">
        <v>40</v>
      </c>
      <c r="L45" s="9"/>
      <c r="M45" s="9"/>
      <c r="N45" s="9"/>
      <c r="O45" s="9"/>
      <c r="P45" s="9">
        <v>1</v>
      </c>
      <c r="Q45" s="9"/>
      <c r="R45" s="9"/>
      <c r="S45" s="9">
        <v>1</v>
      </c>
      <c r="T45" s="9"/>
      <c r="U45" s="9"/>
      <c r="V45" s="9"/>
      <c r="W45" s="9"/>
      <c r="X45" s="9">
        <v>1</v>
      </c>
      <c r="Y45" s="9"/>
      <c r="Z45" s="9"/>
      <c r="AA45" s="9"/>
      <c r="AB45" s="9"/>
      <c r="AC45" s="9"/>
      <c r="AD45" s="9"/>
      <c r="AE45" s="9">
        <v>1</v>
      </c>
      <c r="AF45" s="9"/>
      <c r="AG45" s="9"/>
      <c r="AH45" s="9"/>
      <c r="AI45" s="9">
        <v>1</v>
      </c>
      <c r="AJ45" s="9"/>
      <c r="AK45" s="9"/>
      <c r="AL45" s="9"/>
      <c r="AM45" s="9"/>
      <c r="AN45" s="9"/>
      <c r="AO45" s="9">
        <v>1</v>
      </c>
      <c r="AP45" s="9"/>
      <c r="AQ45" s="12"/>
      <c r="AR45" s="12" t="s">
        <v>156</v>
      </c>
      <c r="AS45" s="12" t="s">
        <v>157</v>
      </c>
    </row>
    <row r="46" spans="1:45" ht="58.5" customHeight="1">
      <c r="A46" s="8">
        <f>VLOOKUP(H46,[1]検索データ!$A:$E,5,FALSE)</f>
        <v>60</v>
      </c>
      <c r="B46" s="9">
        <v>14</v>
      </c>
      <c r="C46" s="9"/>
      <c r="D46" s="9">
        <v>44</v>
      </c>
      <c r="E46" s="9" t="s">
        <v>33</v>
      </c>
      <c r="F46" s="10" t="str">
        <f>VLOOKUP(H46,[1]検索データ!$A:$C,3,FALSE)</f>
        <v>静岡</v>
      </c>
      <c r="G46" s="10" t="str">
        <f>VLOOKUP(H46,[1]検索データ!$A:$B,2,FALSE)</f>
        <v>東海道</v>
      </c>
      <c r="H46" s="9" t="s">
        <v>158</v>
      </c>
      <c r="I46" s="9" t="str">
        <f t="shared" si="0"/>
        <v>7</v>
      </c>
      <c r="J46" s="11" t="s">
        <v>159</v>
      </c>
      <c r="K46" s="7" t="s">
        <v>44</v>
      </c>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12" t="s">
        <v>160</v>
      </c>
      <c r="AR46" s="12" t="s">
        <v>161</v>
      </c>
      <c r="AS46" s="12" t="s">
        <v>162</v>
      </c>
    </row>
    <row r="47" spans="1:45" ht="84.75" customHeight="1">
      <c r="A47" s="8">
        <f>VLOOKUP(H47,[1]検索データ!$A:$E,5,FALSE)</f>
        <v>60</v>
      </c>
      <c r="B47" s="9">
        <v>25</v>
      </c>
      <c r="C47" s="9"/>
      <c r="D47" s="9">
        <v>45</v>
      </c>
      <c r="E47" s="9" t="s">
        <v>26</v>
      </c>
      <c r="F47" s="10" t="str">
        <f>VLOOKUP(H47,[1]検索データ!$A:$C,3,FALSE)</f>
        <v>静岡</v>
      </c>
      <c r="G47" s="10" t="str">
        <f>VLOOKUP(H47,[1]検索データ!$A:$B,2,FALSE)</f>
        <v>東海道</v>
      </c>
      <c r="H47" s="9" t="s">
        <v>158</v>
      </c>
      <c r="I47" s="9" t="str">
        <f t="shared" si="0"/>
        <v>2</v>
      </c>
      <c r="J47" s="11" t="s">
        <v>163</v>
      </c>
      <c r="K47" s="7" t="s">
        <v>164</v>
      </c>
      <c r="L47" s="9"/>
      <c r="M47" s="9">
        <v>1</v>
      </c>
      <c r="N47" s="9"/>
      <c r="O47" s="9"/>
      <c r="P47" s="9"/>
      <c r="Q47" s="9"/>
      <c r="R47" s="9">
        <v>1</v>
      </c>
      <c r="S47" s="9"/>
      <c r="T47" s="9"/>
      <c r="U47" s="9"/>
      <c r="V47" s="9"/>
      <c r="W47" s="9">
        <v>1</v>
      </c>
      <c r="X47" s="9"/>
      <c r="Y47" s="9"/>
      <c r="Z47" s="9"/>
      <c r="AA47" s="9"/>
      <c r="AB47" s="9"/>
      <c r="AC47" s="9">
        <v>1</v>
      </c>
      <c r="AD47" s="9"/>
      <c r="AE47" s="9"/>
      <c r="AF47" s="9"/>
      <c r="AG47" s="9">
        <v>1</v>
      </c>
      <c r="AH47" s="9"/>
      <c r="AI47" s="9"/>
      <c r="AJ47" s="9"/>
      <c r="AK47" s="9"/>
      <c r="AL47" s="9"/>
      <c r="AM47" s="9">
        <v>1</v>
      </c>
      <c r="AN47" s="9"/>
      <c r="AO47" s="9"/>
      <c r="AP47" s="9"/>
      <c r="AQ47" s="12" t="s">
        <v>165</v>
      </c>
      <c r="AR47" s="12" t="s">
        <v>166</v>
      </c>
      <c r="AS47" s="12" t="s">
        <v>167</v>
      </c>
    </row>
    <row r="48" spans="1:45" ht="31.5" customHeight="1">
      <c r="A48" s="8">
        <f>VLOOKUP(H48,[1]検索データ!$A:$E,5,FALSE)</f>
        <v>60</v>
      </c>
      <c r="B48" s="9">
        <v>26</v>
      </c>
      <c r="C48" s="9"/>
      <c r="D48" s="9">
        <v>46</v>
      </c>
      <c r="E48" s="9" t="s">
        <v>26</v>
      </c>
      <c r="F48" s="10" t="str">
        <f>VLOOKUP(H48,[1]検索データ!$A:$C,3,FALSE)</f>
        <v>静岡</v>
      </c>
      <c r="G48" s="10" t="str">
        <f>VLOOKUP(H48,[1]検索データ!$A:$B,2,FALSE)</f>
        <v>東海道</v>
      </c>
      <c r="H48" s="9" t="s">
        <v>158</v>
      </c>
      <c r="I48" s="9" t="str">
        <f t="shared" si="0"/>
        <v>6</v>
      </c>
      <c r="J48" s="11" t="s">
        <v>168</v>
      </c>
      <c r="K48" s="7" t="s">
        <v>44</v>
      </c>
      <c r="L48" s="9"/>
      <c r="M48" s="9"/>
      <c r="N48" s="9"/>
      <c r="O48" s="9">
        <v>1</v>
      </c>
      <c r="P48" s="9"/>
      <c r="Q48" s="9"/>
      <c r="R48" s="9"/>
      <c r="S48" s="9"/>
      <c r="T48" s="9"/>
      <c r="U48" s="9">
        <v>1</v>
      </c>
      <c r="V48" s="9"/>
      <c r="W48" s="9"/>
      <c r="X48" s="9"/>
      <c r="Y48" s="9"/>
      <c r="Z48" s="9"/>
      <c r="AA48" s="9">
        <v>1</v>
      </c>
      <c r="AB48" s="9"/>
      <c r="AC48" s="9"/>
      <c r="AD48" s="9">
        <v>1</v>
      </c>
      <c r="AE48" s="9"/>
      <c r="AF48" s="9"/>
      <c r="AG48" s="9"/>
      <c r="AH48" s="9"/>
      <c r="AI48" s="9">
        <v>1</v>
      </c>
      <c r="AJ48" s="9"/>
      <c r="AK48" s="9"/>
      <c r="AL48" s="9"/>
      <c r="AM48" s="9"/>
      <c r="AN48" s="9"/>
      <c r="AO48" s="9">
        <v>1</v>
      </c>
      <c r="AP48" s="9"/>
      <c r="AQ48" s="12"/>
      <c r="AR48" s="12"/>
      <c r="AS48" s="12"/>
    </row>
    <row r="49" spans="1:45" ht="86.25" customHeight="1">
      <c r="A49" s="8">
        <f>VLOOKUP(H49,[1]検索データ!$A:$E,5,FALSE)</f>
        <v>60</v>
      </c>
      <c r="B49" s="9">
        <v>28</v>
      </c>
      <c r="C49" s="9"/>
      <c r="D49" s="9">
        <v>47</v>
      </c>
      <c r="E49" s="9" t="s">
        <v>33</v>
      </c>
      <c r="F49" s="10" t="str">
        <f>VLOOKUP(H49,[1]検索データ!$A:$C,3,FALSE)</f>
        <v>静岡</v>
      </c>
      <c r="G49" s="10" t="str">
        <f>VLOOKUP(H49,[1]検索データ!$A:$B,2,FALSE)</f>
        <v>東海道</v>
      </c>
      <c r="H49" s="9" t="s">
        <v>158</v>
      </c>
      <c r="I49" s="9" t="str">
        <f t="shared" si="0"/>
        <v>7</v>
      </c>
      <c r="J49" s="11" t="s">
        <v>159</v>
      </c>
      <c r="K49" s="7" t="s">
        <v>44</v>
      </c>
      <c r="L49" s="9"/>
      <c r="M49" s="9"/>
      <c r="N49" s="9"/>
      <c r="O49" s="9"/>
      <c r="P49" s="9"/>
      <c r="Q49" s="9">
        <v>1</v>
      </c>
      <c r="R49" s="9"/>
      <c r="S49" s="9">
        <v>1</v>
      </c>
      <c r="T49" s="9"/>
      <c r="U49" s="9"/>
      <c r="V49" s="9"/>
      <c r="W49" s="9"/>
      <c r="X49" s="9"/>
      <c r="Y49" s="9">
        <v>1</v>
      </c>
      <c r="Z49" s="9"/>
      <c r="AA49" s="9"/>
      <c r="AB49" s="9"/>
      <c r="AC49" s="9"/>
      <c r="AD49" s="9"/>
      <c r="AE49" s="9"/>
      <c r="AF49" s="9">
        <v>1</v>
      </c>
      <c r="AG49" s="9"/>
      <c r="AH49" s="9"/>
      <c r="AI49" s="9"/>
      <c r="AJ49" s="9"/>
      <c r="AK49" s="9">
        <v>1</v>
      </c>
      <c r="AL49" s="9"/>
      <c r="AM49" s="9"/>
      <c r="AN49" s="9">
        <v>1</v>
      </c>
      <c r="AO49" s="9"/>
      <c r="AP49" s="9"/>
      <c r="AQ49" s="12"/>
      <c r="AR49" s="12" t="s">
        <v>169</v>
      </c>
      <c r="AS49" s="12"/>
    </row>
    <row r="50" spans="1:45" ht="107.25" customHeight="1">
      <c r="A50" s="8">
        <f>VLOOKUP(H50,[1]検索データ!$A:$E,5,FALSE)</f>
        <v>60</v>
      </c>
      <c r="B50" s="9">
        <v>43</v>
      </c>
      <c r="C50" s="9"/>
      <c r="D50" s="9">
        <v>48</v>
      </c>
      <c r="E50" s="9" t="s">
        <v>26</v>
      </c>
      <c r="F50" s="10" t="str">
        <f>VLOOKUP(H50,[1]検索データ!$A:$C,3,FALSE)</f>
        <v>静岡</v>
      </c>
      <c r="G50" s="10" t="str">
        <f>VLOOKUP(H50,[1]検索データ!$A:$B,2,FALSE)</f>
        <v>東海道</v>
      </c>
      <c r="H50" s="9" t="s">
        <v>158</v>
      </c>
      <c r="I50" s="9" t="str">
        <f t="shared" si="0"/>
        <v>6</v>
      </c>
      <c r="J50" s="11" t="s">
        <v>35</v>
      </c>
      <c r="K50" s="7" t="s">
        <v>44</v>
      </c>
      <c r="L50" s="9"/>
      <c r="M50" s="9"/>
      <c r="N50" s="9">
        <v>1</v>
      </c>
      <c r="O50" s="9"/>
      <c r="P50" s="9"/>
      <c r="Q50" s="9"/>
      <c r="R50" s="9"/>
      <c r="S50" s="9">
        <v>1</v>
      </c>
      <c r="T50" s="9"/>
      <c r="U50" s="9"/>
      <c r="V50" s="9"/>
      <c r="W50" s="9"/>
      <c r="X50" s="9"/>
      <c r="Y50" s="9"/>
      <c r="Z50" s="9">
        <v>1</v>
      </c>
      <c r="AA50" s="9"/>
      <c r="AB50" s="9"/>
      <c r="AC50" s="9">
        <v>1</v>
      </c>
      <c r="AD50" s="9"/>
      <c r="AE50" s="9"/>
      <c r="AF50" s="9"/>
      <c r="AG50" s="9"/>
      <c r="AH50" s="9">
        <v>1</v>
      </c>
      <c r="AI50" s="9"/>
      <c r="AJ50" s="9"/>
      <c r="AK50" s="9"/>
      <c r="AL50" s="9"/>
      <c r="AM50" s="9">
        <v>1</v>
      </c>
      <c r="AN50" s="9"/>
      <c r="AO50" s="9"/>
      <c r="AP50" s="9"/>
      <c r="AQ50" s="12" t="s">
        <v>170</v>
      </c>
      <c r="AR50" s="12" t="s">
        <v>171</v>
      </c>
      <c r="AS50" s="12" t="s">
        <v>172</v>
      </c>
    </row>
    <row r="51" spans="1:45" ht="24.75" customHeight="1">
      <c r="A51" s="8">
        <f>VLOOKUP(H51,[1]検索データ!$A:$E,5,FALSE)</f>
        <v>60</v>
      </c>
      <c r="B51" s="9">
        <v>53</v>
      </c>
      <c r="C51" s="9"/>
      <c r="D51" s="9">
        <v>49</v>
      </c>
      <c r="E51" s="9" t="s">
        <v>33</v>
      </c>
      <c r="F51" s="10" t="str">
        <f>VLOOKUP(H51,[1]検索データ!$A:$C,3,FALSE)</f>
        <v>静岡</v>
      </c>
      <c r="G51" s="10" t="str">
        <f>VLOOKUP(H51,[1]検索データ!$A:$B,2,FALSE)</f>
        <v>東海道</v>
      </c>
      <c r="H51" s="9" t="s">
        <v>158</v>
      </c>
      <c r="I51" s="9" t="str">
        <f t="shared" si="0"/>
        <v/>
      </c>
      <c r="J51" s="9"/>
      <c r="K51" s="7"/>
      <c r="L51" s="9"/>
      <c r="M51" s="9">
        <v>1</v>
      </c>
      <c r="N51" s="9"/>
      <c r="O51" s="9"/>
      <c r="P51" s="9"/>
      <c r="Q51" s="9"/>
      <c r="R51" s="9"/>
      <c r="S51" s="9"/>
      <c r="T51" s="9">
        <v>1</v>
      </c>
      <c r="U51" s="9"/>
      <c r="V51" s="9"/>
      <c r="W51" s="9"/>
      <c r="X51" s="9"/>
      <c r="Y51" s="9">
        <v>1</v>
      </c>
      <c r="Z51" s="9"/>
      <c r="AA51" s="9"/>
      <c r="AB51" s="9"/>
      <c r="AC51" s="9"/>
      <c r="AD51" s="9">
        <v>1</v>
      </c>
      <c r="AE51" s="9"/>
      <c r="AF51" s="9"/>
      <c r="AG51" s="9"/>
      <c r="AH51" s="9"/>
      <c r="AI51" s="9">
        <v>1</v>
      </c>
      <c r="AJ51" s="9"/>
      <c r="AK51" s="9"/>
      <c r="AL51" s="9"/>
      <c r="AM51" s="9"/>
      <c r="AN51" s="9">
        <v>1</v>
      </c>
      <c r="AO51" s="9"/>
      <c r="AP51" s="9"/>
      <c r="AQ51" s="12"/>
      <c r="AR51" s="12"/>
      <c r="AS51" s="12" t="s">
        <v>173</v>
      </c>
    </row>
    <row r="52" spans="1:45" ht="59.25" customHeight="1">
      <c r="A52" s="8">
        <f>VLOOKUP(H52,[1]検索データ!$A:$E,5,FALSE)</f>
        <v>60</v>
      </c>
      <c r="B52" s="9">
        <v>345</v>
      </c>
      <c r="C52" s="9"/>
      <c r="D52" s="9">
        <v>50</v>
      </c>
      <c r="E52" s="9" t="s">
        <v>33</v>
      </c>
      <c r="F52" s="10" t="str">
        <f>VLOOKUP(H52,[1]検索データ!$A:$C,3,FALSE)</f>
        <v>静岡</v>
      </c>
      <c r="G52" s="10" t="str">
        <f>VLOOKUP(H52,[1]検索データ!$A:$B,2,FALSE)</f>
        <v>東海道</v>
      </c>
      <c r="H52" s="9" t="s">
        <v>158</v>
      </c>
      <c r="I52" s="9" t="str">
        <f t="shared" si="0"/>
        <v>7</v>
      </c>
      <c r="J52" s="11" t="s">
        <v>93</v>
      </c>
      <c r="K52" s="7" t="s">
        <v>44</v>
      </c>
      <c r="L52" s="9"/>
      <c r="M52" s="9"/>
      <c r="N52" s="9"/>
      <c r="O52" s="9"/>
      <c r="P52" s="9">
        <v>1</v>
      </c>
      <c r="Q52" s="9"/>
      <c r="R52" s="9"/>
      <c r="S52" s="9"/>
      <c r="T52" s="9"/>
      <c r="U52" s="9">
        <v>1</v>
      </c>
      <c r="V52" s="9"/>
      <c r="W52" s="9"/>
      <c r="X52" s="9"/>
      <c r="Y52" s="9"/>
      <c r="Z52" s="9">
        <v>1</v>
      </c>
      <c r="AA52" s="9"/>
      <c r="AB52" s="9"/>
      <c r="AC52" s="9"/>
      <c r="AD52" s="9"/>
      <c r="AE52" s="9">
        <v>1</v>
      </c>
      <c r="AF52" s="9"/>
      <c r="AG52" s="9"/>
      <c r="AH52" s="9">
        <v>1</v>
      </c>
      <c r="AI52" s="9"/>
      <c r="AJ52" s="9"/>
      <c r="AK52" s="9"/>
      <c r="AL52" s="9"/>
      <c r="AM52" s="9"/>
      <c r="AN52" s="9"/>
      <c r="AO52" s="9">
        <v>1</v>
      </c>
      <c r="AP52" s="9"/>
      <c r="AQ52" s="12" t="s">
        <v>174</v>
      </c>
      <c r="AR52" s="12" t="s">
        <v>175</v>
      </c>
      <c r="AS52" s="12" t="s">
        <v>176</v>
      </c>
    </row>
    <row r="53" spans="1:45" ht="84.75" customHeight="1">
      <c r="A53" s="8">
        <f>VLOOKUP(H53,[1]検索データ!$A:$E,5,FALSE)</f>
        <v>60</v>
      </c>
      <c r="B53" s="9">
        <v>354</v>
      </c>
      <c r="C53" s="9"/>
      <c r="D53" s="9">
        <v>51</v>
      </c>
      <c r="E53" s="9" t="s">
        <v>26</v>
      </c>
      <c r="F53" s="10" t="str">
        <f>VLOOKUP(H53,[1]検索データ!$A:$C,3,FALSE)</f>
        <v>静岡</v>
      </c>
      <c r="G53" s="10" t="str">
        <f>VLOOKUP(H53,[1]検索データ!$A:$B,2,FALSE)</f>
        <v>東海道</v>
      </c>
      <c r="H53" s="9" t="s">
        <v>158</v>
      </c>
      <c r="I53" s="9" t="str">
        <f t="shared" si="0"/>
        <v>7</v>
      </c>
      <c r="J53" s="11" t="s">
        <v>177</v>
      </c>
      <c r="K53" s="7" t="s">
        <v>44</v>
      </c>
      <c r="L53" s="9"/>
      <c r="M53" s="9"/>
      <c r="N53" s="9"/>
      <c r="O53" s="9"/>
      <c r="P53" s="9"/>
      <c r="Q53" s="9">
        <v>1</v>
      </c>
      <c r="R53" s="9"/>
      <c r="S53" s="9"/>
      <c r="T53" s="9">
        <v>1</v>
      </c>
      <c r="U53" s="9"/>
      <c r="V53" s="9"/>
      <c r="W53" s="9"/>
      <c r="X53" s="9"/>
      <c r="Y53" s="9"/>
      <c r="Z53" s="9">
        <v>1</v>
      </c>
      <c r="AA53" s="9"/>
      <c r="AB53" s="9"/>
      <c r="AC53" s="9"/>
      <c r="AD53" s="9"/>
      <c r="AE53" s="9">
        <v>1</v>
      </c>
      <c r="AF53" s="9"/>
      <c r="AG53" s="9"/>
      <c r="AH53" s="9"/>
      <c r="AI53" s="9"/>
      <c r="AJ53" s="9">
        <v>1</v>
      </c>
      <c r="AK53" s="9"/>
      <c r="AL53" s="9"/>
      <c r="AM53" s="9"/>
      <c r="AN53" s="9"/>
      <c r="AO53" s="9"/>
      <c r="AP53" s="9">
        <v>1</v>
      </c>
      <c r="AQ53" s="12" t="s">
        <v>178</v>
      </c>
      <c r="AR53" s="12" t="s">
        <v>179</v>
      </c>
      <c r="AS53" s="12" t="s">
        <v>180</v>
      </c>
    </row>
    <row r="54" spans="1:45" ht="87" customHeight="1">
      <c r="A54" s="8">
        <f>VLOOKUP(H54,[1]検索データ!$A:$E,5,FALSE)</f>
        <v>62</v>
      </c>
      <c r="B54" s="9">
        <v>160</v>
      </c>
      <c r="C54" s="9"/>
      <c r="D54" s="9">
        <v>52</v>
      </c>
      <c r="E54" s="9" t="s">
        <v>26</v>
      </c>
      <c r="F54" s="10" t="str">
        <f>VLOOKUP(H54,[1]検索データ!$A:$C,3,FALSE)</f>
        <v>静岡</v>
      </c>
      <c r="G54" s="10" t="str">
        <f>VLOOKUP(H54,[1]検索データ!$A:$B,2,FALSE)</f>
        <v>東海道</v>
      </c>
      <c r="H54" s="9" t="s">
        <v>181</v>
      </c>
      <c r="I54" s="9" t="str">
        <f t="shared" si="0"/>
        <v>6</v>
      </c>
      <c r="J54" s="11" t="s">
        <v>35</v>
      </c>
      <c r="K54" s="7" t="s">
        <v>40</v>
      </c>
      <c r="L54" s="9"/>
      <c r="M54" s="9"/>
      <c r="N54" s="9"/>
      <c r="O54" s="9"/>
      <c r="P54" s="9"/>
      <c r="Q54" s="9">
        <v>1</v>
      </c>
      <c r="R54" s="9"/>
      <c r="S54" s="9"/>
      <c r="T54" s="9"/>
      <c r="U54" s="9">
        <v>1</v>
      </c>
      <c r="V54" s="9"/>
      <c r="W54" s="9"/>
      <c r="X54" s="9"/>
      <c r="Y54" s="9"/>
      <c r="Z54" s="9"/>
      <c r="AA54" s="9">
        <v>1</v>
      </c>
      <c r="AB54" s="9"/>
      <c r="AC54" s="9"/>
      <c r="AD54" s="9"/>
      <c r="AE54" s="9"/>
      <c r="AF54" s="9">
        <v>1</v>
      </c>
      <c r="AG54" s="9"/>
      <c r="AH54" s="9"/>
      <c r="AI54" s="9"/>
      <c r="AJ54" s="9">
        <v>1</v>
      </c>
      <c r="AK54" s="9"/>
      <c r="AL54" s="9"/>
      <c r="AM54" s="9"/>
      <c r="AN54" s="9"/>
      <c r="AO54" s="9">
        <v>1</v>
      </c>
      <c r="AP54" s="9"/>
      <c r="AQ54" s="12" t="s">
        <v>182</v>
      </c>
      <c r="AR54" s="12" t="s">
        <v>183</v>
      </c>
      <c r="AS54" s="12"/>
    </row>
    <row r="55" spans="1:45" ht="87.75" customHeight="1">
      <c r="A55" s="8">
        <f>VLOOKUP(H55,[1]検索データ!$A:$E,5,FALSE)</f>
        <v>63</v>
      </c>
      <c r="B55" s="9">
        <v>42</v>
      </c>
      <c r="C55" s="9"/>
      <c r="D55" s="9">
        <v>53</v>
      </c>
      <c r="E55" s="9" t="s">
        <v>26</v>
      </c>
      <c r="F55" s="10" t="str">
        <f>VLOOKUP(H55,[1]検索データ!$A:$C,3,FALSE)</f>
        <v>静岡</v>
      </c>
      <c r="G55" s="10" t="str">
        <f>VLOOKUP(H55,[1]検索データ!$A:$B,2,FALSE)</f>
        <v>東海道</v>
      </c>
      <c r="H55" s="9" t="s">
        <v>184</v>
      </c>
      <c r="I55" s="9" t="str">
        <f t="shared" si="0"/>
        <v>3</v>
      </c>
      <c r="J55" s="11" t="s">
        <v>155</v>
      </c>
      <c r="K55" s="7" t="s">
        <v>40</v>
      </c>
      <c r="L55" s="9"/>
      <c r="M55" s="9"/>
      <c r="N55" s="9"/>
      <c r="O55" s="9"/>
      <c r="P55" s="9"/>
      <c r="Q55" s="9">
        <v>1</v>
      </c>
      <c r="R55" s="9"/>
      <c r="S55" s="9"/>
      <c r="T55" s="9"/>
      <c r="U55" s="9">
        <v>1</v>
      </c>
      <c r="V55" s="9"/>
      <c r="W55" s="9"/>
      <c r="X55" s="9"/>
      <c r="Y55" s="9">
        <v>1</v>
      </c>
      <c r="Z55" s="9"/>
      <c r="AA55" s="9"/>
      <c r="AB55" s="9"/>
      <c r="AC55" s="9"/>
      <c r="AD55" s="9">
        <v>1</v>
      </c>
      <c r="AE55" s="9"/>
      <c r="AF55" s="9"/>
      <c r="AG55" s="9"/>
      <c r="AH55" s="9"/>
      <c r="AI55" s="9">
        <v>1</v>
      </c>
      <c r="AJ55" s="9"/>
      <c r="AK55" s="9"/>
      <c r="AL55" s="9"/>
      <c r="AM55" s="9"/>
      <c r="AN55" s="9"/>
      <c r="AO55" s="9">
        <v>1</v>
      </c>
      <c r="AP55" s="9"/>
      <c r="AQ55" s="12"/>
      <c r="AR55" s="12" t="s">
        <v>185</v>
      </c>
      <c r="AS55" s="12" t="s">
        <v>186</v>
      </c>
    </row>
    <row r="56" spans="1:45" ht="87" customHeight="1">
      <c r="A56" s="8">
        <f>VLOOKUP(H56,[1]検索データ!$A:$E,5,FALSE)</f>
        <v>64</v>
      </c>
      <c r="B56" s="9">
        <v>125</v>
      </c>
      <c r="C56" s="9" t="s">
        <v>187</v>
      </c>
      <c r="D56" s="9">
        <v>54</v>
      </c>
      <c r="E56" s="9"/>
      <c r="F56" s="10" t="str">
        <f>VLOOKUP(H56,[1]検索データ!$A:$C,3,FALSE)</f>
        <v>静岡</v>
      </c>
      <c r="G56" s="10" t="str">
        <f>VLOOKUP(H56,[1]検索データ!$A:$B,2,FALSE)</f>
        <v>東海道</v>
      </c>
      <c r="H56" s="9" t="s">
        <v>187</v>
      </c>
      <c r="I56" s="9" t="str">
        <f t="shared" si="0"/>
        <v/>
      </c>
      <c r="J56" s="9"/>
      <c r="K56" s="7"/>
      <c r="L56" s="9"/>
      <c r="M56" s="9"/>
      <c r="N56" s="9"/>
      <c r="O56" s="9"/>
      <c r="P56" s="9"/>
      <c r="Q56" s="9">
        <v>1</v>
      </c>
      <c r="R56" s="9">
        <v>1</v>
      </c>
      <c r="S56" s="9"/>
      <c r="T56" s="9"/>
      <c r="U56" s="9"/>
      <c r="V56" s="9"/>
      <c r="W56" s="9"/>
      <c r="X56" s="9"/>
      <c r="Y56" s="9"/>
      <c r="Z56" s="9">
        <v>1</v>
      </c>
      <c r="AA56" s="9"/>
      <c r="AB56" s="9">
        <v>1</v>
      </c>
      <c r="AC56" s="9"/>
      <c r="AD56" s="9"/>
      <c r="AE56" s="9"/>
      <c r="AF56" s="9"/>
      <c r="AG56" s="9"/>
      <c r="AH56" s="9"/>
      <c r="AI56" s="9"/>
      <c r="AJ56" s="9">
        <v>1</v>
      </c>
      <c r="AK56" s="9"/>
      <c r="AL56" s="9"/>
      <c r="AM56" s="9"/>
      <c r="AN56" s="9">
        <v>1</v>
      </c>
      <c r="AO56" s="9"/>
      <c r="AP56" s="9"/>
      <c r="AQ56" s="12"/>
      <c r="AR56" s="12" t="s">
        <v>188</v>
      </c>
      <c r="AS56" s="12"/>
    </row>
    <row r="57" spans="1:45" ht="71.25" customHeight="1">
      <c r="A57" s="8">
        <f>VLOOKUP(H57,[1]検索データ!$A:$E,5,FALSE)</f>
        <v>64</v>
      </c>
      <c r="B57" s="9">
        <v>434</v>
      </c>
      <c r="C57" s="9"/>
      <c r="D57" s="9">
        <v>55</v>
      </c>
      <c r="E57" s="9" t="s">
        <v>33</v>
      </c>
      <c r="F57" s="10" t="str">
        <f>VLOOKUP(H57,[1]検索データ!$A:$C,3,FALSE)</f>
        <v>静岡</v>
      </c>
      <c r="G57" s="10" t="str">
        <f>VLOOKUP(H57,[1]検索データ!$A:$B,2,FALSE)</f>
        <v>東海道</v>
      </c>
      <c r="H57" s="9" t="s">
        <v>187</v>
      </c>
      <c r="I57" s="9" t="str">
        <f t="shared" si="0"/>
        <v>5</v>
      </c>
      <c r="J57" s="11" t="s">
        <v>28</v>
      </c>
      <c r="K57" s="7" t="s">
        <v>40</v>
      </c>
      <c r="L57" s="9"/>
      <c r="M57" s="9"/>
      <c r="N57" s="9"/>
      <c r="O57" s="9">
        <v>1</v>
      </c>
      <c r="P57" s="9"/>
      <c r="Q57" s="9"/>
      <c r="R57" s="9"/>
      <c r="S57" s="9"/>
      <c r="T57" s="9">
        <v>1</v>
      </c>
      <c r="U57" s="9"/>
      <c r="V57" s="9"/>
      <c r="W57" s="9"/>
      <c r="X57" s="9"/>
      <c r="Y57" s="9">
        <v>1</v>
      </c>
      <c r="Z57" s="9"/>
      <c r="AA57" s="9"/>
      <c r="AB57" s="9"/>
      <c r="AC57" s="9"/>
      <c r="AD57" s="9">
        <v>1</v>
      </c>
      <c r="AE57" s="9"/>
      <c r="AF57" s="9"/>
      <c r="AG57" s="9"/>
      <c r="AH57" s="9">
        <v>1</v>
      </c>
      <c r="AI57" s="9"/>
      <c r="AJ57" s="9"/>
      <c r="AK57" s="9"/>
      <c r="AL57" s="9"/>
      <c r="AM57" s="9">
        <v>1</v>
      </c>
      <c r="AN57" s="9"/>
      <c r="AO57" s="9"/>
      <c r="AP57" s="9"/>
      <c r="AQ57" s="12" t="s">
        <v>189</v>
      </c>
      <c r="AR57" s="12" t="s">
        <v>190</v>
      </c>
      <c r="AS57" s="12" t="s">
        <v>191</v>
      </c>
    </row>
    <row r="58" spans="1:45" ht="26.25" customHeight="1">
      <c r="A58" s="8">
        <f>VLOOKUP(H58,[1]検索データ!$A:$E,5,FALSE)</f>
        <v>67</v>
      </c>
      <c r="B58" s="9">
        <v>439</v>
      </c>
      <c r="C58" s="9"/>
      <c r="D58" s="9">
        <v>56</v>
      </c>
      <c r="E58" s="9" t="s">
        <v>33</v>
      </c>
      <c r="F58" s="10" t="str">
        <f>VLOOKUP(H58,[1]検索データ!$A:$C,3,FALSE)</f>
        <v>静岡</v>
      </c>
      <c r="G58" s="10" t="str">
        <f>VLOOKUP(H58,[1]検索データ!$A:$B,2,FALSE)</f>
        <v>東海道</v>
      </c>
      <c r="H58" s="9" t="s">
        <v>192</v>
      </c>
      <c r="I58" s="9" t="str">
        <f t="shared" si="0"/>
        <v>5</v>
      </c>
      <c r="J58" s="11" t="s">
        <v>90</v>
      </c>
      <c r="K58" s="7" t="s">
        <v>40</v>
      </c>
      <c r="L58" s="9"/>
      <c r="M58" s="9"/>
      <c r="N58" s="9"/>
      <c r="O58" s="9">
        <v>1</v>
      </c>
      <c r="P58" s="9"/>
      <c r="Q58" s="9"/>
      <c r="R58" s="9"/>
      <c r="S58" s="9"/>
      <c r="T58" s="9"/>
      <c r="U58" s="9">
        <v>1</v>
      </c>
      <c r="V58" s="9"/>
      <c r="W58" s="9"/>
      <c r="X58" s="9"/>
      <c r="Y58" s="9">
        <v>1</v>
      </c>
      <c r="Z58" s="9"/>
      <c r="AA58" s="9"/>
      <c r="AB58" s="9"/>
      <c r="AC58" s="9"/>
      <c r="AD58" s="9"/>
      <c r="AE58" s="9">
        <v>1</v>
      </c>
      <c r="AF58" s="9"/>
      <c r="AG58" s="9"/>
      <c r="AH58" s="9"/>
      <c r="AI58" s="9"/>
      <c r="AJ58" s="9">
        <v>1</v>
      </c>
      <c r="AK58" s="9"/>
      <c r="AL58" s="9"/>
      <c r="AM58" s="9"/>
      <c r="AN58" s="9"/>
      <c r="AO58" s="9">
        <v>1</v>
      </c>
      <c r="AP58" s="9"/>
      <c r="AQ58" s="12"/>
      <c r="AR58" s="12"/>
      <c r="AS58" s="12"/>
    </row>
    <row r="59" spans="1:45" ht="94.5" customHeight="1">
      <c r="A59" s="8">
        <f>VLOOKUP(H59,[1]検索データ!$A:$E,5,FALSE)</f>
        <v>69</v>
      </c>
      <c r="B59" s="9">
        <v>393</v>
      </c>
      <c r="C59" s="9"/>
      <c r="D59" s="9">
        <v>57</v>
      </c>
      <c r="E59" s="9" t="s">
        <v>26</v>
      </c>
      <c r="F59" s="10" t="str">
        <f>VLOOKUP(H59,[1]検索データ!$A:$C,3,FALSE)</f>
        <v>静岡</v>
      </c>
      <c r="G59" s="10" t="str">
        <f>VLOOKUP(H59,[1]検索データ!$A:$B,2,FALSE)</f>
        <v>東海道</v>
      </c>
      <c r="H59" s="9" t="s">
        <v>193</v>
      </c>
      <c r="I59" s="9" t="str">
        <f t="shared" si="0"/>
        <v>7</v>
      </c>
      <c r="J59" s="11" t="s">
        <v>159</v>
      </c>
      <c r="K59" s="7"/>
      <c r="L59" s="9"/>
      <c r="M59" s="9"/>
      <c r="N59" s="9">
        <v>1</v>
      </c>
      <c r="O59" s="9"/>
      <c r="P59" s="9"/>
      <c r="Q59" s="9"/>
      <c r="R59" s="9"/>
      <c r="S59" s="9">
        <v>1</v>
      </c>
      <c r="T59" s="9"/>
      <c r="U59" s="9"/>
      <c r="V59" s="9"/>
      <c r="W59" s="9"/>
      <c r="X59" s="9"/>
      <c r="Y59" s="9">
        <v>1</v>
      </c>
      <c r="Z59" s="9"/>
      <c r="AA59" s="9"/>
      <c r="AB59" s="9"/>
      <c r="AC59" s="9"/>
      <c r="AD59" s="9"/>
      <c r="AE59" s="9"/>
      <c r="AF59" s="9"/>
      <c r="AG59" s="9"/>
      <c r="AH59" s="9"/>
      <c r="AI59" s="9">
        <v>1</v>
      </c>
      <c r="AJ59" s="9"/>
      <c r="AK59" s="9"/>
      <c r="AL59" s="9"/>
      <c r="AM59" s="9"/>
      <c r="AN59" s="9">
        <v>1</v>
      </c>
      <c r="AO59" s="9"/>
      <c r="AP59" s="9"/>
      <c r="AQ59" s="12" t="s">
        <v>194</v>
      </c>
      <c r="AR59" s="12" t="s">
        <v>195</v>
      </c>
      <c r="AS59" s="12" t="s">
        <v>196</v>
      </c>
    </row>
    <row r="60" spans="1:45" ht="28.5" customHeight="1">
      <c r="A60" s="8">
        <f>VLOOKUP(H60,[1]検索データ!$A:$E,5,FALSE)</f>
        <v>71</v>
      </c>
      <c r="B60" s="9">
        <v>140</v>
      </c>
      <c r="C60" s="9"/>
      <c r="D60" s="9">
        <v>58</v>
      </c>
      <c r="E60" s="9" t="s">
        <v>26</v>
      </c>
      <c r="F60" s="10" t="str">
        <f>VLOOKUP(H60,[1]検索データ!$A:$C,3,FALSE)</f>
        <v>静岡</v>
      </c>
      <c r="G60" s="10" t="str">
        <f>VLOOKUP(H60,[1]検索データ!$A:$B,2,FALSE)</f>
        <v>東海道</v>
      </c>
      <c r="H60" s="9" t="s">
        <v>197</v>
      </c>
      <c r="I60" s="9" t="str">
        <f t="shared" si="0"/>
        <v>6</v>
      </c>
      <c r="J60" s="11" t="s">
        <v>69</v>
      </c>
      <c r="K60" s="7" t="s">
        <v>198</v>
      </c>
      <c r="L60" s="9"/>
      <c r="M60" s="9">
        <v>1</v>
      </c>
      <c r="N60" s="9"/>
      <c r="O60" s="9"/>
      <c r="P60" s="9"/>
      <c r="Q60" s="9"/>
      <c r="R60" s="9"/>
      <c r="S60" s="9"/>
      <c r="T60" s="9">
        <v>1</v>
      </c>
      <c r="U60" s="9"/>
      <c r="V60" s="9"/>
      <c r="W60" s="9"/>
      <c r="X60" s="9">
        <v>1</v>
      </c>
      <c r="Y60" s="9"/>
      <c r="Z60" s="9"/>
      <c r="AA60" s="9"/>
      <c r="AB60" s="9"/>
      <c r="AC60" s="9">
        <v>1</v>
      </c>
      <c r="AD60" s="9"/>
      <c r="AE60" s="9"/>
      <c r="AF60" s="9"/>
      <c r="AG60" s="9"/>
      <c r="AH60" s="9"/>
      <c r="AI60" s="9"/>
      <c r="AJ60" s="9"/>
      <c r="AK60" s="9">
        <v>1</v>
      </c>
      <c r="AL60" s="9"/>
      <c r="AM60" s="9"/>
      <c r="AN60" s="9"/>
      <c r="AO60" s="9">
        <v>1</v>
      </c>
      <c r="AP60" s="9"/>
      <c r="AQ60" s="12"/>
      <c r="AR60" s="12" t="s">
        <v>199</v>
      </c>
      <c r="AS60" s="12" t="s">
        <v>200</v>
      </c>
    </row>
    <row r="61" spans="1:45" ht="71.25" customHeight="1">
      <c r="A61" s="8">
        <f>VLOOKUP(H61,[1]検索データ!$A:$E,5,FALSE)</f>
        <v>71</v>
      </c>
      <c r="B61" s="9">
        <v>237</v>
      </c>
      <c r="C61" s="9"/>
      <c r="D61" s="9">
        <v>59</v>
      </c>
      <c r="E61" s="9" t="s">
        <v>33</v>
      </c>
      <c r="F61" s="10" t="str">
        <f>VLOOKUP(H61,[1]検索データ!$A:$C,3,FALSE)</f>
        <v>静岡</v>
      </c>
      <c r="G61" s="10" t="str">
        <f>VLOOKUP(H61,[1]検索データ!$A:$B,2,FALSE)</f>
        <v>東海道</v>
      </c>
      <c r="H61" s="9" t="s">
        <v>197</v>
      </c>
      <c r="I61" s="9" t="str">
        <f t="shared" si="0"/>
        <v>7</v>
      </c>
      <c r="J61" s="11" t="s">
        <v>159</v>
      </c>
      <c r="K61" s="7"/>
      <c r="L61" s="9"/>
      <c r="M61" s="9"/>
      <c r="N61" s="9"/>
      <c r="O61" s="9"/>
      <c r="P61" s="9">
        <v>1</v>
      </c>
      <c r="Q61" s="9"/>
      <c r="R61" s="9"/>
      <c r="S61" s="9"/>
      <c r="T61" s="9"/>
      <c r="U61" s="9">
        <v>1</v>
      </c>
      <c r="V61" s="9"/>
      <c r="W61" s="9"/>
      <c r="X61" s="9"/>
      <c r="Y61" s="9"/>
      <c r="Z61" s="9"/>
      <c r="AA61" s="9">
        <v>1</v>
      </c>
      <c r="AB61" s="9"/>
      <c r="AC61" s="9"/>
      <c r="AD61" s="9"/>
      <c r="AE61" s="9">
        <v>1</v>
      </c>
      <c r="AF61" s="9"/>
      <c r="AG61" s="9"/>
      <c r="AH61" s="9"/>
      <c r="AI61" s="9">
        <v>1</v>
      </c>
      <c r="AJ61" s="9"/>
      <c r="AK61" s="9"/>
      <c r="AL61" s="9"/>
      <c r="AM61" s="9"/>
      <c r="AN61" s="9"/>
      <c r="AO61" s="9">
        <v>1</v>
      </c>
      <c r="AP61" s="9"/>
      <c r="AQ61" s="12"/>
      <c r="AR61" s="12" t="s">
        <v>201</v>
      </c>
      <c r="AS61" s="12" t="s">
        <v>202</v>
      </c>
    </row>
    <row r="62" spans="1:45" ht="99.75" customHeight="1">
      <c r="A62" s="8">
        <f>VLOOKUP(H62,[1]検索データ!$A:$E,5,FALSE)</f>
        <v>71</v>
      </c>
      <c r="B62" s="9">
        <v>304</v>
      </c>
      <c r="C62" s="9" t="s">
        <v>203</v>
      </c>
      <c r="D62" s="9">
        <v>60</v>
      </c>
      <c r="E62" s="9" t="s">
        <v>26</v>
      </c>
      <c r="F62" s="10" t="str">
        <f>VLOOKUP(H62,[1]検索データ!$A:$C,3,FALSE)</f>
        <v>静岡</v>
      </c>
      <c r="G62" s="10" t="str">
        <f>VLOOKUP(H62,[1]検索データ!$A:$B,2,FALSE)</f>
        <v>東海道</v>
      </c>
      <c r="H62" s="9" t="s">
        <v>197</v>
      </c>
      <c r="I62" s="9" t="str">
        <f t="shared" si="0"/>
        <v>6</v>
      </c>
      <c r="J62" s="11" t="s">
        <v>118</v>
      </c>
      <c r="K62" s="7" t="s">
        <v>204</v>
      </c>
      <c r="L62" s="9"/>
      <c r="M62" s="9"/>
      <c r="N62" s="9"/>
      <c r="O62" s="9"/>
      <c r="P62" s="9"/>
      <c r="Q62" s="9">
        <v>1</v>
      </c>
      <c r="R62" s="9"/>
      <c r="S62" s="9"/>
      <c r="T62" s="9"/>
      <c r="U62" s="9"/>
      <c r="V62" s="9">
        <v>1</v>
      </c>
      <c r="W62" s="9"/>
      <c r="X62" s="9"/>
      <c r="Y62" s="9"/>
      <c r="Z62" s="9"/>
      <c r="AA62" s="9">
        <v>1</v>
      </c>
      <c r="AB62" s="9"/>
      <c r="AC62" s="9"/>
      <c r="AD62" s="9"/>
      <c r="AE62" s="9"/>
      <c r="AF62" s="9">
        <v>1</v>
      </c>
      <c r="AG62" s="9"/>
      <c r="AH62" s="9"/>
      <c r="AI62" s="9"/>
      <c r="AJ62" s="9"/>
      <c r="AK62" s="9">
        <v>1</v>
      </c>
      <c r="AL62" s="9"/>
      <c r="AM62" s="9"/>
      <c r="AN62" s="9"/>
      <c r="AO62" s="9"/>
      <c r="AP62" s="9">
        <v>1</v>
      </c>
      <c r="AQ62" s="12" t="s">
        <v>205</v>
      </c>
      <c r="AR62" s="12" t="s">
        <v>206</v>
      </c>
      <c r="AS62" s="12" t="s">
        <v>207</v>
      </c>
    </row>
    <row r="63" spans="1:45" ht="44.25" customHeight="1">
      <c r="A63" s="8">
        <f>VLOOKUP(H63,[1]検索データ!$A:$E,5,FALSE)</f>
        <v>73</v>
      </c>
      <c r="B63" s="9">
        <v>3</v>
      </c>
      <c r="C63" s="9"/>
      <c r="D63" s="9">
        <v>61</v>
      </c>
      <c r="E63" s="9" t="s">
        <v>26</v>
      </c>
      <c r="F63" s="10" t="str">
        <f>VLOOKUP(H63,[1]検索データ!$A:$C,3,FALSE)</f>
        <v>静岡</v>
      </c>
      <c r="G63" s="10" t="str">
        <f>VLOOKUP(H63,[1]検索データ!$A:$B,2,FALSE)</f>
        <v>東海道</v>
      </c>
      <c r="H63" s="9" t="s">
        <v>208</v>
      </c>
      <c r="I63" s="9" t="str">
        <f t="shared" si="0"/>
        <v>5</v>
      </c>
      <c r="J63" s="11" t="s">
        <v>85</v>
      </c>
      <c r="K63" s="7" t="s">
        <v>40</v>
      </c>
      <c r="L63" s="9"/>
      <c r="M63" s="9"/>
      <c r="N63" s="9"/>
      <c r="O63" s="9"/>
      <c r="P63" s="9">
        <v>1</v>
      </c>
      <c r="Q63" s="9"/>
      <c r="R63" s="9"/>
      <c r="S63" s="9">
        <v>1</v>
      </c>
      <c r="T63" s="9"/>
      <c r="U63" s="9"/>
      <c r="V63" s="9"/>
      <c r="W63" s="9"/>
      <c r="X63" s="9"/>
      <c r="Y63" s="9"/>
      <c r="Z63" s="9"/>
      <c r="AA63" s="9">
        <v>1</v>
      </c>
      <c r="AB63" s="9"/>
      <c r="AC63" s="9"/>
      <c r="AD63" s="9"/>
      <c r="AE63" s="9">
        <v>1</v>
      </c>
      <c r="AF63" s="9"/>
      <c r="AG63" s="9"/>
      <c r="AH63" s="9"/>
      <c r="AI63" s="9">
        <v>1</v>
      </c>
      <c r="AJ63" s="9"/>
      <c r="AK63" s="9"/>
      <c r="AL63" s="9"/>
      <c r="AM63" s="9"/>
      <c r="AN63" s="9"/>
      <c r="AO63" s="9">
        <v>1</v>
      </c>
      <c r="AP63" s="9"/>
      <c r="AQ63" s="20"/>
      <c r="AR63" s="12" t="s">
        <v>209</v>
      </c>
      <c r="AS63" s="12"/>
    </row>
    <row r="64" spans="1:45" ht="84" customHeight="1">
      <c r="A64" s="8">
        <f>VLOOKUP(H64,[1]検索データ!$A:$E,5,FALSE)</f>
        <v>73</v>
      </c>
      <c r="B64" s="9">
        <v>5</v>
      </c>
      <c r="C64" s="9"/>
      <c r="D64" s="9">
        <v>62</v>
      </c>
      <c r="E64" s="9" t="s">
        <v>26</v>
      </c>
      <c r="F64" s="10" t="str">
        <f>VLOOKUP(H64,[1]検索データ!$A:$C,3,FALSE)</f>
        <v>静岡</v>
      </c>
      <c r="G64" s="10" t="str">
        <f>VLOOKUP(H64,[1]検索データ!$A:$B,2,FALSE)</f>
        <v>東海道</v>
      </c>
      <c r="H64" s="9" t="s">
        <v>208</v>
      </c>
      <c r="I64" s="9" t="str">
        <f t="shared" si="0"/>
        <v>5</v>
      </c>
      <c r="J64" s="11" t="s">
        <v>28</v>
      </c>
      <c r="K64" s="7" t="s">
        <v>40</v>
      </c>
      <c r="L64" s="9"/>
      <c r="M64" s="9"/>
      <c r="N64" s="9"/>
      <c r="O64" s="9"/>
      <c r="P64" s="9"/>
      <c r="Q64" s="9">
        <v>1</v>
      </c>
      <c r="R64" s="9"/>
      <c r="S64" s="9"/>
      <c r="T64" s="9">
        <v>1</v>
      </c>
      <c r="U64" s="9"/>
      <c r="V64" s="9"/>
      <c r="W64" s="9"/>
      <c r="X64" s="9">
        <v>1</v>
      </c>
      <c r="Y64" s="9"/>
      <c r="Z64" s="9"/>
      <c r="AA64" s="9"/>
      <c r="AB64" s="9"/>
      <c r="AC64" s="9">
        <v>1</v>
      </c>
      <c r="AD64" s="9"/>
      <c r="AE64" s="9"/>
      <c r="AF64" s="9"/>
      <c r="AG64" s="9"/>
      <c r="AH64" s="9">
        <v>1</v>
      </c>
      <c r="AI64" s="9"/>
      <c r="AJ64" s="9"/>
      <c r="AK64" s="9"/>
      <c r="AL64" s="9"/>
      <c r="AM64" s="9"/>
      <c r="AN64" s="9"/>
      <c r="AO64" s="9"/>
      <c r="AP64" s="9"/>
      <c r="AQ64" s="12"/>
      <c r="AR64" s="12" t="s">
        <v>210</v>
      </c>
      <c r="AS64" s="12" t="s">
        <v>211</v>
      </c>
    </row>
    <row r="65" spans="1:45" ht="57.75" customHeight="1">
      <c r="A65" s="8">
        <f>VLOOKUP(H65,[1]検索データ!$A:$E,5,FALSE)</f>
        <v>73</v>
      </c>
      <c r="B65" s="9">
        <v>6</v>
      </c>
      <c r="C65" s="9" t="s">
        <v>208</v>
      </c>
      <c r="D65" s="9">
        <v>63</v>
      </c>
      <c r="E65" s="9"/>
      <c r="F65" s="10" t="str">
        <f>VLOOKUP(H65,[1]検索データ!$A:$C,3,FALSE)</f>
        <v>静岡</v>
      </c>
      <c r="G65" s="10" t="str">
        <f>VLOOKUP(H65,[1]検索データ!$A:$B,2,FALSE)</f>
        <v>東海道</v>
      </c>
      <c r="H65" s="9" t="s">
        <v>208</v>
      </c>
      <c r="I65" s="9" t="str">
        <f t="shared" si="0"/>
        <v/>
      </c>
      <c r="J65" s="9"/>
      <c r="K65" s="7"/>
      <c r="L65" s="9"/>
      <c r="M65" s="9"/>
      <c r="N65" s="9"/>
      <c r="O65" s="9"/>
      <c r="P65" s="9"/>
      <c r="Q65" s="9">
        <v>1</v>
      </c>
      <c r="R65" s="9"/>
      <c r="S65" s="9"/>
      <c r="T65" s="9"/>
      <c r="U65" s="9"/>
      <c r="V65" s="9">
        <v>1</v>
      </c>
      <c r="W65" s="9"/>
      <c r="X65" s="9"/>
      <c r="Y65" s="9"/>
      <c r="Z65" s="9"/>
      <c r="AA65" s="9">
        <v>1</v>
      </c>
      <c r="AB65" s="9"/>
      <c r="AC65" s="9"/>
      <c r="AD65" s="9"/>
      <c r="AE65" s="9"/>
      <c r="AF65" s="9">
        <v>1</v>
      </c>
      <c r="AG65" s="9"/>
      <c r="AH65" s="9"/>
      <c r="AI65" s="9"/>
      <c r="AJ65" s="9">
        <v>1</v>
      </c>
      <c r="AK65" s="9"/>
      <c r="AL65" s="9"/>
      <c r="AM65" s="9"/>
      <c r="AN65" s="9"/>
      <c r="AO65" s="9"/>
      <c r="AP65" s="9">
        <v>1</v>
      </c>
      <c r="AQ65" s="12"/>
      <c r="AR65" s="12" t="s">
        <v>212</v>
      </c>
      <c r="AS65" s="12" t="s">
        <v>213</v>
      </c>
    </row>
    <row r="66" spans="1:45" ht="90.75" customHeight="1">
      <c r="A66" s="8">
        <f>VLOOKUP(H66,[1]検索データ!$A:$E,5,FALSE)</f>
        <v>73</v>
      </c>
      <c r="B66" s="9">
        <v>8</v>
      </c>
      <c r="C66" s="9"/>
      <c r="D66" s="9">
        <v>64</v>
      </c>
      <c r="E66" s="9" t="s">
        <v>26</v>
      </c>
      <c r="F66" s="10" t="str">
        <f>VLOOKUP(H66,[1]検索データ!$A:$C,3,FALSE)</f>
        <v>静岡</v>
      </c>
      <c r="G66" s="10" t="str">
        <f>VLOOKUP(H66,[1]検索データ!$A:$B,2,FALSE)</f>
        <v>東海道</v>
      </c>
      <c r="H66" s="9" t="s">
        <v>208</v>
      </c>
      <c r="I66" s="9" t="str">
        <f t="shared" si="0"/>
        <v>6</v>
      </c>
      <c r="J66" s="11" t="s">
        <v>214</v>
      </c>
      <c r="K66" s="7" t="s">
        <v>40</v>
      </c>
      <c r="L66" s="9"/>
      <c r="M66" s="9"/>
      <c r="N66" s="9"/>
      <c r="O66" s="9"/>
      <c r="P66" s="9"/>
      <c r="Q66" s="9">
        <v>1</v>
      </c>
      <c r="R66" s="9"/>
      <c r="S66" s="9"/>
      <c r="T66" s="9"/>
      <c r="U66" s="9">
        <v>1</v>
      </c>
      <c r="V66" s="9"/>
      <c r="W66" s="9"/>
      <c r="X66" s="9"/>
      <c r="Y66" s="9">
        <v>1</v>
      </c>
      <c r="Z66" s="9"/>
      <c r="AA66" s="9"/>
      <c r="AB66" s="9"/>
      <c r="AC66" s="9"/>
      <c r="AD66" s="9">
        <v>1</v>
      </c>
      <c r="AE66" s="9"/>
      <c r="AF66" s="9"/>
      <c r="AG66" s="9"/>
      <c r="AH66" s="9"/>
      <c r="AI66" s="9"/>
      <c r="AJ66" s="9"/>
      <c r="AK66" s="9">
        <v>1</v>
      </c>
      <c r="AL66" s="9"/>
      <c r="AM66" s="9"/>
      <c r="AN66" s="9"/>
      <c r="AO66" s="9"/>
      <c r="AP66" s="9">
        <v>1</v>
      </c>
      <c r="AQ66" s="12" t="s">
        <v>215</v>
      </c>
      <c r="AR66" s="12" t="s">
        <v>216</v>
      </c>
      <c r="AS66" s="12" t="s">
        <v>217</v>
      </c>
    </row>
    <row r="67" spans="1:45" ht="86.25" customHeight="1">
      <c r="A67" s="8">
        <f>VLOOKUP(H67,[1]検索データ!$A:$E,5,FALSE)</f>
        <v>73</v>
      </c>
      <c r="B67" s="9">
        <v>12</v>
      </c>
      <c r="C67" s="9"/>
      <c r="D67" s="9">
        <v>65</v>
      </c>
      <c r="E67" s="9" t="s">
        <v>26</v>
      </c>
      <c r="F67" s="10" t="str">
        <f>VLOOKUP(H67,[1]検索データ!$A:$C,3,FALSE)</f>
        <v>静岡</v>
      </c>
      <c r="G67" s="10" t="str">
        <f>VLOOKUP(H67,[1]検索データ!$A:$B,2,FALSE)</f>
        <v>東海道</v>
      </c>
      <c r="H67" s="9" t="s">
        <v>208</v>
      </c>
      <c r="I67" s="9" t="str">
        <f t="shared" ref="I67:I130" si="1">LEFT(J67,1)</f>
        <v>5</v>
      </c>
      <c r="J67" s="11" t="s">
        <v>28</v>
      </c>
      <c r="K67" s="7" t="s">
        <v>40</v>
      </c>
      <c r="L67" s="9"/>
      <c r="M67" s="9"/>
      <c r="N67" s="9"/>
      <c r="O67" s="9"/>
      <c r="P67" s="9"/>
      <c r="Q67" s="9">
        <v>1</v>
      </c>
      <c r="R67" s="9"/>
      <c r="S67" s="9"/>
      <c r="T67" s="9">
        <v>1</v>
      </c>
      <c r="U67" s="9"/>
      <c r="V67" s="9"/>
      <c r="W67" s="9"/>
      <c r="X67" s="9"/>
      <c r="Y67" s="9"/>
      <c r="Z67" s="9">
        <v>1</v>
      </c>
      <c r="AA67" s="9"/>
      <c r="AB67" s="9"/>
      <c r="AC67" s="9"/>
      <c r="AD67" s="9">
        <v>1</v>
      </c>
      <c r="AE67" s="9"/>
      <c r="AF67" s="9"/>
      <c r="AG67" s="9"/>
      <c r="AH67" s="9"/>
      <c r="AI67" s="9">
        <v>1</v>
      </c>
      <c r="AJ67" s="9"/>
      <c r="AK67" s="9"/>
      <c r="AL67" s="9"/>
      <c r="AM67" s="9">
        <v>1</v>
      </c>
      <c r="AN67" s="9"/>
      <c r="AO67" s="9"/>
      <c r="AP67" s="9"/>
      <c r="AQ67" s="12" t="s">
        <v>218</v>
      </c>
      <c r="AR67" s="12" t="s">
        <v>219</v>
      </c>
      <c r="AS67" s="12" t="s">
        <v>220</v>
      </c>
    </row>
    <row r="68" spans="1:45" ht="42" customHeight="1">
      <c r="A68" s="8">
        <f>VLOOKUP(H68,[1]検索データ!$A:$E,5,FALSE)</f>
        <v>73</v>
      </c>
      <c r="B68" s="9">
        <v>37</v>
      </c>
      <c r="C68" s="9"/>
      <c r="D68" s="9">
        <v>66</v>
      </c>
      <c r="E68" s="9" t="s">
        <v>26</v>
      </c>
      <c r="F68" s="10" t="str">
        <f>VLOOKUP(H68,[1]検索データ!$A:$C,3,FALSE)</f>
        <v>静岡</v>
      </c>
      <c r="G68" s="10" t="str">
        <f>VLOOKUP(H68,[1]検索データ!$A:$B,2,FALSE)</f>
        <v>東海道</v>
      </c>
      <c r="H68" s="9" t="s">
        <v>208</v>
      </c>
      <c r="I68" s="9" t="str">
        <f t="shared" si="1"/>
        <v>4</v>
      </c>
      <c r="J68" s="11" t="s">
        <v>221</v>
      </c>
      <c r="K68" s="7" t="s">
        <v>222</v>
      </c>
      <c r="L68" s="9"/>
      <c r="M68" s="9"/>
      <c r="N68" s="9"/>
      <c r="O68" s="9"/>
      <c r="P68" s="9">
        <v>1</v>
      </c>
      <c r="Q68" s="9"/>
      <c r="R68" s="9"/>
      <c r="S68" s="9"/>
      <c r="T68" s="9">
        <v>1</v>
      </c>
      <c r="U68" s="9"/>
      <c r="V68" s="9"/>
      <c r="W68" s="9"/>
      <c r="X68" s="9"/>
      <c r="Y68" s="9"/>
      <c r="Z68" s="9">
        <v>1</v>
      </c>
      <c r="AA68" s="9"/>
      <c r="AB68" s="9"/>
      <c r="AC68" s="9"/>
      <c r="AD68" s="9">
        <v>1</v>
      </c>
      <c r="AE68" s="9"/>
      <c r="AF68" s="9"/>
      <c r="AG68" s="9"/>
      <c r="AH68" s="9"/>
      <c r="AI68" s="9">
        <v>1</v>
      </c>
      <c r="AJ68" s="9"/>
      <c r="AK68" s="9"/>
      <c r="AL68" s="9"/>
      <c r="AM68" s="9"/>
      <c r="AN68" s="9">
        <v>1</v>
      </c>
      <c r="AO68" s="9"/>
      <c r="AP68" s="9"/>
      <c r="AQ68" s="12"/>
      <c r="AR68" s="12" t="s">
        <v>223</v>
      </c>
      <c r="AS68" s="12" t="s">
        <v>224</v>
      </c>
    </row>
    <row r="69" spans="1:45" ht="93" customHeight="1">
      <c r="A69" s="8">
        <f>VLOOKUP(H69,[1]検索データ!$A:$E,5,FALSE)</f>
        <v>73</v>
      </c>
      <c r="B69" s="9">
        <v>39</v>
      </c>
      <c r="C69" s="9"/>
      <c r="D69" s="9">
        <v>67</v>
      </c>
      <c r="E69" s="9" t="s">
        <v>26</v>
      </c>
      <c r="F69" s="10" t="str">
        <f>VLOOKUP(H69,[1]検索データ!$A:$C,3,FALSE)</f>
        <v>静岡</v>
      </c>
      <c r="G69" s="10" t="str">
        <f>VLOOKUP(H69,[1]検索データ!$A:$B,2,FALSE)</f>
        <v>東海道</v>
      </c>
      <c r="H69" s="9" t="s">
        <v>208</v>
      </c>
      <c r="I69" s="9" t="str">
        <f t="shared" si="1"/>
        <v>5</v>
      </c>
      <c r="J69" s="11" t="s">
        <v>39</v>
      </c>
      <c r="K69" s="7" t="s">
        <v>40</v>
      </c>
      <c r="L69" s="9"/>
      <c r="M69" s="9"/>
      <c r="N69" s="9"/>
      <c r="O69" s="9"/>
      <c r="P69" s="9"/>
      <c r="Q69" s="9">
        <v>1</v>
      </c>
      <c r="R69" s="9"/>
      <c r="S69" s="9"/>
      <c r="T69" s="9"/>
      <c r="U69" s="9"/>
      <c r="V69" s="9">
        <v>1</v>
      </c>
      <c r="W69" s="9"/>
      <c r="X69" s="9"/>
      <c r="Y69" s="9"/>
      <c r="Z69" s="9"/>
      <c r="AA69" s="9">
        <v>1</v>
      </c>
      <c r="AB69" s="9"/>
      <c r="AC69" s="9"/>
      <c r="AD69" s="9"/>
      <c r="AE69" s="9"/>
      <c r="AF69" s="9">
        <v>1</v>
      </c>
      <c r="AG69" s="9"/>
      <c r="AH69" s="9"/>
      <c r="AI69" s="9"/>
      <c r="AJ69" s="9"/>
      <c r="AK69" s="9">
        <v>1</v>
      </c>
      <c r="AL69" s="9"/>
      <c r="AM69" s="9"/>
      <c r="AN69" s="9"/>
      <c r="AO69" s="9"/>
      <c r="AP69" s="9">
        <v>1</v>
      </c>
      <c r="AQ69" s="12" t="s">
        <v>225</v>
      </c>
      <c r="AR69" s="12" t="s">
        <v>226</v>
      </c>
      <c r="AS69" s="12" t="s">
        <v>227</v>
      </c>
    </row>
    <row r="70" spans="1:45" ht="85.5" customHeight="1">
      <c r="A70" s="8">
        <f>VLOOKUP(H70,[1]検索データ!$A:$E,5,FALSE)</f>
        <v>73</v>
      </c>
      <c r="B70" s="9">
        <v>82</v>
      </c>
      <c r="C70" s="9" t="s">
        <v>208</v>
      </c>
      <c r="D70" s="9">
        <v>68</v>
      </c>
      <c r="E70" s="9" t="s">
        <v>33</v>
      </c>
      <c r="F70" s="10" t="str">
        <f>VLOOKUP(H70,[1]検索データ!$A:$C,3,FALSE)</f>
        <v>静岡</v>
      </c>
      <c r="G70" s="10" t="str">
        <f>VLOOKUP(H70,[1]検索データ!$A:$B,2,FALSE)</f>
        <v>東海道</v>
      </c>
      <c r="H70" s="9" t="s">
        <v>208</v>
      </c>
      <c r="I70" s="9" t="str">
        <f t="shared" si="1"/>
        <v>8</v>
      </c>
      <c r="J70" s="11" t="s">
        <v>103</v>
      </c>
      <c r="K70" s="7" t="s">
        <v>44</v>
      </c>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12" t="s">
        <v>228</v>
      </c>
      <c r="AR70" s="12" t="s">
        <v>229</v>
      </c>
      <c r="AS70" s="12" t="s">
        <v>230</v>
      </c>
    </row>
    <row r="71" spans="1:45" ht="56.25" customHeight="1">
      <c r="A71" s="8">
        <f>VLOOKUP(H71,[1]検索データ!$A:$E,5,FALSE)</f>
        <v>73</v>
      </c>
      <c r="B71" s="9">
        <v>83</v>
      </c>
      <c r="C71" s="9"/>
      <c r="D71" s="9">
        <v>69</v>
      </c>
      <c r="E71" s="9" t="s">
        <v>26</v>
      </c>
      <c r="F71" s="10" t="str">
        <f>VLOOKUP(H71,[1]検索データ!$A:$C,3,FALSE)</f>
        <v>静岡</v>
      </c>
      <c r="G71" s="10" t="str">
        <f>VLOOKUP(H71,[1]検索データ!$A:$B,2,FALSE)</f>
        <v>東海道</v>
      </c>
      <c r="H71" s="9" t="s">
        <v>208</v>
      </c>
      <c r="I71" s="9" t="str">
        <f t="shared" si="1"/>
        <v>7</v>
      </c>
      <c r="J71" s="11" t="s">
        <v>231</v>
      </c>
      <c r="K71" s="7" t="s">
        <v>44</v>
      </c>
      <c r="L71" s="9"/>
      <c r="M71" s="9"/>
      <c r="N71" s="9"/>
      <c r="O71" s="9"/>
      <c r="P71" s="9">
        <v>1</v>
      </c>
      <c r="Q71" s="9"/>
      <c r="R71" s="9"/>
      <c r="S71" s="9"/>
      <c r="T71" s="9"/>
      <c r="U71" s="9">
        <v>1</v>
      </c>
      <c r="V71" s="9"/>
      <c r="W71" s="9"/>
      <c r="X71" s="9"/>
      <c r="Y71" s="9"/>
      <c r="Z71" s="9">
        <v>1</v>
      </c>
      <c r="AA71" s="9"/>
      <c r="AB71" s="9"/>
      <c r="AC71" s="9"/>
      <c r="AD71" s="9"/>
      <c r="AE71" s="9">
        <v>1</v>
      </c>
      <c r="AF71" s="9"/>
      <c r="AG71" s="9"/>
      <c r="AH71" s="9"/>
      <c r="AI71" s="9"/>
      <c r="AJ71" s="9">
        <v>1</v>
      </c>
      <c r="AK71" s="9"/>
      <c r="AL71" s="9"/>
      <c r="AM71" s="9"/>
      <c r="AN71" s="9"/>
      <c r="AO71" s="9">
        <v>1</v>
      </c>
      <c r="AP71" s="9"/>
      <c r="AQ71" s="12"/>
      <c r="AR71" s="12" t="s">
        <v>232</v>
      </c>
      <c r="AS71" s="12" t="s">
        <v>233</v>
      </c>
    </row>
    <row r="72" spans="1:45" ht="74.25" customHeight="1">
      <c r="A72" s="8">
        <f>VLOOKUP(H72,[1]検索データ!$A:$E,5,FALSE)</f>
        <v>73</v>
      </c>
      <c r="B72" s="9">
        <v>87</v>
      </c>
      <c r="C72" s="9"/>
      <c r="D72" s="9">
        <v>70</v>
      </c>
      <c r="E72" s="9" t="s">
        <v>26</v>
      </c>
      <c r="F72" s="10" t="str">
        <f>VLOOKUP(H72,[1]検索データ!$A:$C,3,FALSE)</f>
        <v>静岡</v>
      </c>
      <c r="G72" s="10" t="str">
        <f>VLOOKUP(H72,[1]検索データ!$A:$B,2,FALSE)</f>
        <v>東海道</v>
      </c>
      <c r="H72" s="9" t="s">
        <v>208</v>
      </c>
      <c r="I72" s="9" t="str">
        <f t="shared" si="1"/>
        <v>6</v>
      </c>
      <c r="J72" s="11" t="s">
        <v>234</v>
      </c>
      <c r="K72" s="7" t="s">
        <v>44</v>
      </c>
      <c r="L72" s="9"/>
      <c r="M72" s="9"/>
      <c r="N72" s="9"/>
      <c r="O72" s="9">
        <v>1</v>
      </c>
      <c r="P72" s="9"/>
      <c r="Q72" s="9"/>
      <c r="R72" s="9"/>
      <c r="S72" s="9"/>
      <c r="T72" s="9"/>
      <c r="U72" s="9">
        <v>1</v>
      </c>
      <c r="V72" s="9"/>
      <c r="W72" s="9"/>
      <c r="X72" s="9"/>
      <c r="Y72" s="9"/>
      <c r="Z72" s="9">
        <v>1</v>
      </c>
      <c r="AA72" s="9"/>
      <c r="AB72" s="9"/>
      <c r="AC72" s="9"/>
      <c r="AD72" s="9"/>
      <c r="AE72" s="9">
        <v>1</v>
      </c>
      <c r="AF72" s="9"/>
      <c r="AG72" s="9"/>
      <c r="AH72" s="9"/>
      <c r="AI72" s="9"/>
      <c r="AJ72" s="9">
        <v>1</v>
      </c>
      <c r="AK72" s="9"/>
      <c r="AL72" s="9"/>
      <c r="AM72" s="9"/>
      <c r="AN72" s="9">
        <v>1</v>
      </c>
      <c r="AO72" s="9"/>
      <c r="AP72" s="9"/>
      <c r="AQ72" s="12" t="s">
        <v>235</v>
      </c>
      <c r="AR72" s="12" t="s">
        <v>236</v>
      </c>
      <c r="AS72" s="12" t="s">
        <v>237</v>
      </c>
    </row>
    <row r="73" spans="1:45" ht="97.5" customHeight="1">
      <c r="A73" s="8">
        <f>VLOOKUP(H73,[1]検索データ!$A:$E,5,FALSE)</f>
        <v>73</v>
      </c>
      <c r="B73" s="9">
        <v>88</v>
      </c>
      <c r="C73" s="9"/>
      <c r="D73" s="9">
        <v>71</v>
      </c>
      <c r="E73" s="9" t="s">
        <v>26</v>
      </c>
      <c r="F73" s="10" t="str">
        <f>VLOOKUP(H73,[1]検索データ!$A:$C,3,FALSE)</f>
        <v>静岡</v>
      </c>
      <c r="G73" s="10" t="str">
        <f>VLOOKUP(H73,[1]検索データ!$A:$B,2,FALSE)</f>
        <v>東海道</v>
      </c>
      <c r="H73" s="9" t="s">
        <v>208</v>
      </c>
      <c r="I73" s="9" t="str">
        <f t="shared" si="1"/>
        <v>7</v>
      </c>
      <c r="J73" s="11" t="s">
        <v>93</v>
      </c>
      <c r="K73" s="7" t="s">
        <v>144</v>
      </c>
      <c r="L73" s="9"/>
      <c r="M73" s="9"/>
      <c r="N73" s="9"/>
      <c r="O73" s="9"/>
      <c r="P73" s="9">
        <v>1</v>
      </c>
      <c r="Q73" s="9"/>
      <c r="R73" s="9"/>
      <c r="S73" s="9"/>
      <c r="T73" s="9"/>
      <c r="U73" s="9">
        <v>1</v>
      </c>
      <c r="V73" s="9"/>
      <c r="W73" s="9"/>
      <c r="X73" s="9"/>
      <c r="Y73" s="9"/>
      <c r="Z73" s="9"/>
      <c r="AA73" s="9">
        <v>1</v>
      </c>
      <c r="AB73" s="9"/>
      <c r="AC73" s="9"/>
      <c r="AD73" s="9"/>
      <c r="AE73" s="9">
        <v>1</v>
      </c>
      <c r="AF73" s="9"/>
      <c r="AG73" s="9"/>
      <c r="AH73" s="9"/>
      <c r="AI73" s="9"/>
      <c r="AJ73" s="9">
        <v>1</v>
      </c>
      <c r="AK73" s="9"/>
      <c r="AL73" s="9"/>
      <c r="AM73" s="9"/>
      <c r="AN73" s="9"/>
      <c r="AO73" s="9"/>
      <c r="AP73" s="9">
        <v>1</v>
      </c>
      <c r="AQ73" s="12" t="s">
        <v>238</v>
      </c>
      <c r="AR73" s="12" t="s">
        <v>239</v>
      </c>
      <c r="AS73" s="12" t="s">
        <v>240</v>
      </c>
    </row>
    <row r="74" spans="1:45" ht="51" customHeight="1">
      <c r="A74" s="8">
        <f>VLOOKUP(H74,[1]検索データ!$A:$E,5,FALSE)</f>
        <v>73</v>
      </c>
      <c r="B74" s="9">
        <v>89</v>
      </c>
      <c r="C74" s="9"/>
      <c r="D74" s="9">
        <v>72</v>
      </c>
      <c r="E74" s="9" t="s">
        <v>26</v>
      </c>
      <c r="F74" s="10" t="str">
        <f>VLOOKUP(H74,[1]検索データ!$A:$C,3,FALSE)</f>
        <v>静岡</v>
      </c>
      <c r="G74" s="10" t="str">
        <f>VLOOKUP(H74,[1]検索データ!$A:$B,2,FALSE)</f>
        <v>東海道</v>
      </c>
      <c r="H74" s="9" t="s">
        <v>208</v>
      </c>
      <c r="I74" s="9" t="str">
        <f t="shared" si="1"/>
        <v>6</v>
      </c>
      <c r="J74" s="11" t="s">
        <v>71</v>
      </c>
      <c r="K74" s="7" t="s">
        <v>241</v>
      </c>
      <c r="L74" s="9"/>
      <c r="M74" s="9">
        <v>1</v>
      </c>
      <c r="N74" s="9"/>
      <c r="O74" s="9"/>
      <c r="P74" s="9"/>
      <c r="Q74" s="9"/>
      <c r="R74" s="9"/>
      <c r="S74" s="9"/>
      <c r="T74" s="9"/>
      <c r="U74" s="9">
        <v>1</v>
      </c>
      <c r="V74" s="9"/>
      <c r="W74" s="9"/>
      <c r="X74" s="9"/>
      <c r="Y74" s="9"/>
      <c r="Z74" s="9">
        <v>1</v>
      </c>
      <c r="AA74" s="9"/>
      <c r="AB74" s="9"/>
      <c r="AC74" s="9">
        <v>1</v>
      </c>
      <c r="AD74" s="9"/>
      <c r="AE74" s="9"/>
      <c r="AF74" s="9"/>
      <c r="AG74" s="9"/>
      <c r="AH74" s="9">
        <v>1</v>
      </c>
      <c r="AI74" s="9"/>
      <c r="AJ74" s="9"/>
      <c r="AK74" s="9"/>
      <c r="AL74" s="9"/>
      <c r="AM74" s="9">
        <v>1</v>
      </c>
      <c r="AN74" s="9"/>
      <c r="AO74" s="9"/>
      <c r="AP74" s="9"/>
      <c r="AQ74" s="12"/>
      <c r="AR74" s="12"/>
      <c r="AS74" s="12" t="s">
        <v>242</v>
      </c>
    </row>
    <row r="75" spans="1:45" ht="99" customHeight="1">
      <c r="A75" s="8">
        <f>VLOOKUP(H75,[1]検索データ!$A:$E,5,FALSE)</f>
        <v>73</v>
      </c>
      <c r="B75" s="9">
        <v>91</v>
      </c>
      <c r="C75" s="9"/>
      <c r="D75" s="9">
        <v>73</v>
      </c>
      <c r="E75" s="9" t="s">
        <v>33</v>
      </c>
      <c r="F75" s="10" t="str">
        <f>VLOOKUP(H75,[1]検索データ!$A:$C,3,FALSE)</f>
        <v>静岡</v>
      </c>
      <c r="G75" s="10" t="str">
        <f>VLOOKUP(H75,[1]検索データ!$A:$B,2,FALSE)</f>
        <v>東海道</v>
      </c>
      <c r="H75" s="9" t="s">
        <v>208</v>
      </c>
      <c r="I75" s="9" t="str">
        <f t="shared" si="1"/>
        <v>6</v>
      </c>
      <c r="J75" s="11" t="s">
        <v>56</v>
      </c>
      <c r="K75" s="7"/>
      <c r="L75" s="9"/>
      <c r="M75" s="9"/>
      <c r="N75" s="9"/>
      <c r="O75" s="9">
        <v>1</v>
      </c>
      <c r="P75" s="9"/>
      <c r="Q75" s="9"/>
      <c r="R75" s="9"/>
      <c r="S75" s="9"/>
      <c r="T75" s="9"/>
      <c r="U75" s="9">
        <v>1</v>
      </c>
      <c r="V75" s="9"/>
      <c r="W75" s="9"/>
      <c r="X75" s="9"/>
      <c r="Y75" s="9"/>
      <c r="Z75" s="9">
        <v>1</v>
      </c>
      <c r="AA75" s="9"/>
      <c r="AB75" s="9"/>
      <c r="AC75" s="9"/>
      <c r="AD75" s="9"/>
      <c r="AE75" s="9"/>
      <c r="AF75" s="9">
        <v>1</v>
      </c>
      <c r="AG75" s="9"/>
      <c r="AH75" s="9"/>
      <c r="AI75" s="9"/>
      <c r="AJ75" s="9"/>
      <c r="AK75" s="9">
        <v>1</v>
      </c>
      <c r="AL75" s="9"/>
      <c r="AM75" s="9"/>
      <c r="AN75" s="9"/>
      <c r="AO75" s="9"/>
      <c r="AP75" s="9">
        <v>1</v>
      </c>
      <c r="AQ75" s="12" t="s">
        <v>243</v>
      </c>
      <c r="AR75" s="12" t="s">
        <v>244</v>
      </c>
      <c r="AS75" s="12" t="s">
        <v>245</v>
      </c>
    </row>
    <row r="76" spans="1:45" ht="75" customHeight="1">
      <c r="A76" s="8">
        <f>VLOOKUP(H76,[1]検索データ!$A:$E,5,FALSE)</f>
        <v>73</v>
      </c>
      <c r="B76" s="9">
        <v>93</v>
      </c>
      <c r="C76" s="9"/>
      <c r="D76" s="9">
        <v>74</v>
      </c>
      <c r="E76" s="9" t="s">
        <v>33</v>
      </c>
      <c r="F76" s="10" t="str">
        <f>VLOOKUP(H76,[1]検索データ!$A:$C,3,FALSE)</f>
        <v>静岡</v>
      </c>
      <c r="G76" s="10" t="str">
        <f>VLOOKUP(H76,[1]検索データ!$A:$B,2,FALSE)</f>
        <v>東海道</v>
      </c>
      <c r="H76" s="9" t="s">
        <v>208</v>
      </c>
      <c r="I76" s="9" t="str">
        <f t="shared" si="1"/>
        <v>7</v>
      </c>
      <c r="J76" s="11" t="s">
        <v>59</v>
      </c>
      <c r="K76" s="7" t="s">
        <v>44</v>
      </c>
      <c r="L76" s="9"/>
      <c r="M76" s="9"/>
      <c r="N76" s="9"/>
      <c r="O76" s="9">
        <v>1</v>
      </c>
      <c r="P76" s="9"/>
      <c r="Q76" s="9"/>
      <c r="R76" s="9"/>
      <c r="S76" s="9"/>
      <c r="T76" s="9">
        <v>1</v>
      </c>
      <c r="U76" s="9"/>
      <c r="V76" s="9"/>
      <c r="W76" s="9"/>
      <c r="X76" s="9"/>
      <c r="Y76" s="9"/>
      <c r="Z76" s="9">
        <v>1</v>
      </c>
      <c r="AA76" s="9"/>
      <c r="AB76" s="9"/>
      <c r="AC76" s="9"/>
      <c r="AD76" s="9"/>
      <c r="AE76" s="9">
        <v>1</v>
      </c>
      <c r="AF76" s="9"/>
      <c r="AG76" s="9"/>
      <c r="AH76" s="9"/>
      <c r="AI76" s="9"/>
      <c r="AJ76" s="9">
        <v>1</v>
      </c>
      <c r="AK76" s="9"/>
      <c r="AL76" s="9"/>
      <c r="AM76" s="9"/>
      <c r="AN76" s="9">
        <v>1</v>
      </c>
      <c r="AO76" s="9"/>
      <c r="AP76" s="9"/>
      <c r="AQ76" s="12"/>
      <c r="AR76" s="12" t="s">
        <v>246</v>
      </c>
      <c r="AS76" s="12" t="s">
        <v>247</v>
      </c>
    </row>
    <row r="77" spans="1:45" ht="72" customHeight="1">
      <c r="A77" s="8">
        <f>VLOOKUP(H77,[1]検索データ!$A:$E,5,FALSE)</f>
        <v>73</v>
      </c>
      <c r="B77" s="9">
        <v>108</v>
      </c>
      <c r="C77" s="9"/>
      <c r="D77" s="9">
        <v>75</v>
      </c>
      <c r="E77" s="9" t="s">
        <v>26</v>
      </c>
      <c r="F77" s="10" t="str">
        <f>VLOOKUP(H77,[1]検索データ!$A:$C,3,FALSE)</f>
        <v>静岡</v>
      </c>
      <c r="G77" s="10" t="str">
        <f>VLOOKUP(H77,[1]検索データ!$A:$B,2,FALSE)</f>
        <v>東海道</v>
      </c>
      <c r="H77" s="9" t="s">
        <v>208</v>
      </c>
      <c r="I77" s="9" t="str">
        <f t="shared" si="1"/>
        <v>6</v>
      </c>
      <c r="J77" s="11" t="s">
        <v>118</v>
      </c>
      <c r="K77" s="7" t="s">
        <v>144</v>
      </c>
      <c r="L77" s="9"/>
      <c r="M77" s="9"/>
      <c r="N77" s="9"/>
      <c r="O77" s="9"/>
      <c r="P77" s="9"/>
      <c r="Q77" s="9">
        <v>1</v>
      </c>
      <c r="R77" s="9"/>
      <c r="S77" s="9"/>
      <c r="T77" s="9"/>
      <c r="U77" s="9">
        <v>1</v>
      </c>
      <c r="V77" s="9"/>
      <c r="W77" s="9"/>
      <c r="X77" s="9"/>
      <c r="Y77" s="9"/>
      <c r="Z77" s="9"/>
      <c r="AA77" s="9">
        <v>1</v>
      </c>
      <c r="AB77" s="9"/>
      <c r="AC77" s="9"/>
      <c r="AD77" s="9"/>
      <c r="AE77" s="9"/>
      <c r="AF77" s="9">
        <v>1</v>
      </c>
      <c r="AG77" s="9"/>
      <c r="AH77" s="9"/>
      <c r="AI77" s="9"/>
      <c r="AJ77" s="9">
        <v>1</v>
      </c>
      <c r="AK77" s="9"/>
      <c r="AL77" s="9"/>
      <c r="AM77" s="9"/>
      <c r="AN77" s="9"/>
      <c r="AO77" s="9"/>
      <c r="AP77" s="9">
        <v>1</v>
      </c>
      <c r="AQ77" s="12"/>
      <c r="AR77" s="12" t="s">
        <v>248</v>
      </c>
      <c r="AS77" s="12" t="s">
        <v>249</v>
      </c>
    </row>
    <row r="78" spans="1:45" ht="75.75" customHeight="1">
      <c r="A78" s="8">
        <f>VLOOKUP(H78,[1]検索データ!$A:$E,5,FALSE)</f>
        <v>73</v>
      </c>
      <c r="B78" s="9">
        <v>131</v>
      </c>
      <c r="C78" s="9"/>
      <c r="D78" s="9">
        <v>76</v>
      </c>
      <c r="E78" s="9" t="s">
        <v>26</v>
      </c>
      <c r="F78" s="10" t="str">
        <f>VLOOKUP(H78,[1]検索データ!$A:$C,3,FALSE)</f>
        <v>静岡</v>
      </c>
      <c r="G78" s="10" t="str">
        <f>VLOOKUP(H78,[1]検索データ!$A:$B,2,FALSE)</f>
        <v>東海道</v>
      </c>
      <c r="H78" s="9" t="s">
        <v>208</v>
      </c>
      <c r="I78" s="9" t="str">
        <f t="shared" si="1"/>
        <v>7</v>
      </c>
      <c r="J78" s="11" t="s">
        <v>81</v>
      </c>
      <c r="K78" s="7" t="s">
        <v>44</v>
      </c>
      <c r="L78" s="9"/>
      <c r="M78" s="9"/>
      <c r="N78" s="9"/>
      <c r="O78" s="9"/>
      <c r="P78" s="9"/>
      <c r="Q78" s="9">
        <v>1</v>
      </c>
      <c r="R78" s="9"/>
      <c r="S78" s="9"/>
      <c r="T78" s="9">
        <v>1</v>
      </c>
      <c r="U78" s="9"/>
      <c r="V78" s="9"/>
      <c r="W78" s="9"/>
      <c r="X78" s="9"/>
      <c r="Y78" s="9"/>
      <c r="Z78" s="9"/>
      <c r="AA78" s="9">
        <v>1</v>
      </c>
      <c r="AB78" s="9"/>
      <c r="AC78" s="9"/>
      <c r="AD78" s="9"/>
      <c r="AE78" s="9"/>
      <c r="AF78" s="9">
        <v>1</v>
      </c>
      <c r="AG78" s="9"/>
      <c r="AH78" s="9"/>
      <c r="AI78" s="9"/>
      <c r="AJ78" s="9">
        <v>1</v>
      </c>
      <c r="AK78" s="9"/>
      <c r="AL78" s="9"/>
      <c r="AM78" s="9"/>
      <c r="AN78" s="9"/>
      <c r="AO78" s="9"/>
      <c r="AP78" s="9">
        <v>1</v>
      </c>
      <c r="AQ78" s="12"/>
      <c r="AR78" s="12" t="s">
        <v>250</v>
      </c>
      <c r="AS78" s="12"/>
    </row>
    <row r="79" spans="1:45" ht="60" customHeight="1">
      <c r="A79" s="8">
        <f>VLOOKUP(H79,[1]検索データ!$A:$E,5,FALSE)</f>
        <v>73</v>
      </c>
      <c r="B79" s="9">
        <v>149</v>
      </c>
      <c r="C79" s="9" t="s">
        <v>208</v>
      </c>
      <c r="D79" s="9">
        <v>77</v>
      </c>
      <c r="E79" s="9" t="s">
        <v>26</v>
      </c>
      <c r="F79" s="10" t="str">
        <f>VLOOKUP(H79,[1]検索データ!$A:$C,3,FALSE)</f>
        <v>静岡</v>
      </c>
      <c r="G79" s="10" t="str">
        <f>VLOOKUP(H79,[1]検索データ!$A:$B,2,FALSE)</f>
        <v>東海道</v>
      </c>
      <c r="H79" s="19" t="s">
        <v>208</v>
      </c>
      <c r="I79" s="9" t="str">
        <f t="shared" si="1"/>
        <v>6</v>
      </c>
      <c r="J79" s="11" t="s">
        <v>71</v>
      </c>
      <c r="K79" s="7"/>
      <c r="L79" s="9"/>
      <c r="M79" s="9"/>
      <c r="N79" s="9"/>
      <c r="O79" s="9">
        <v>1</v>
      </c>
      <c r="P79" s="9"/>
      <c r="Q79" s="9"/>
      <c r="R79" s="9"/>
      <c r="S79" s="9"/>
      <c r="T79" s="9">
        <v>1</v>
      </c>
      <c r="U79" s="9"/>
      <c r="V79" s="9"/>
      <c r="W79" s="9"/>
      <c r="X79" s="9"/>
      <c r="Y79" s="9"/>
      <c r="Z79" s="9"/>
      <c r="AA79" s="9">
        <v>1</v>
      </c>
      <c r="AB79" s="9">
        <v>1</v>
      </c>
      <c r="AC79" s="9"/>
      <c r="AD79" s="9"/>
      <c r="AE79" s="9"/>
      <c r="AF79" s="9"/>
      <c r="AG79" s="9"/>
      <c r="AH79" s="9">
        <v>1</v>
      </c>
      <c r="AI79" s="9"/>
      <c r="AJ79" s="9"/>
      <c r="AK79" s="9"/>
      <c r="AL79" s="9"/>
      <c r="AM79" s="9"/>
      <c r="AN79" s="9">
        <v>1</v>
      </c>
      <c r="AO79" s="9"/>
      <c r="AP79" s="9"/>
      <c r="AQ79" s="12"/>
      <c r="AR79" s="12" t="s">
        <v>251</v>
      </c>
      <c r="AS79" s="12" t="s">
        <v>252</v>
      </c>
    </row>
    <row r="80" spans="1:45" ht="99.75" customHeight="1">
      <c r="A80" s="8">
        <f>VLOOKUP(H80,[1]検索データ!$A:$E,5,FALSE)</f>
        <v>73</v>
      </c>
      <c r="B80" s="9">
        <v>154</v>
      </c>
      <c r="C80" s="9"/>
      <c r="D80" s="9">
        <v>78</v>
      </c>
      <c r="E80" s="9" t="s">
        <v>26</v>
      </c>
      <c r="F80" s="10" t="str">
        <f>VLOOKUP(H80,[1]検索データ!$A:$C,3,FALSE)</f>
        <v>静岡</v>
      </c>
      <c r="G80" s="10" t="str">
        <f>VLOOKUP(H80,[1]検索データ!$A:$B,2,FALSE)</f>
        <v>東海道</v>
      </c>
      <c r="H80" s="9" t="s">
        <v>208</v>
      </c>
      <c r="I80" s="9" t="str">
        <f t="shared" si="1"/>
        <v>7</v>
      </c>
      <c r="J80" s="11" t="s">
        <v>177</v>
      </c>
      <c r="K80" s="7" t="s">
        <v>44</v>
      </c>
      <c r="L80" s="9"/>
      <c r="M80" s="9"/>
      <c r="N80" s="9"/>
      <c r="O80" s="9"/>
      <c r="P80" s="9"/>
      <c r="Q80" s="9">
        <v>1</v>
      </c>
      <c r="R80" s="9"/>
      <c r="S80" s="9"/>
      <c r="T80" s="9">
        <v>1</v>
      </c>
      <c r="U80" s="9"/>
      <c r="V80" s="9"/>
      <c r="W80" s="9"/>
      <c r="X80" s="9">
        <v>1</v>
      </c>
      <c r="Y80" s="9"/>
      <c r="Z80" s="9"/>
      <c r="AA80" s="9"/>
      <c r="AB80" s="9"/>
      <c r="AC80" s="9"/>
      <c r="AD80" s="9">
        <v>1</v>
      </c>
      <c r="AE80" s="9"/>
      <c r="AF80" s="9"/>
      <c r="AG80" s="9"/>
      <c r="AH80" s="9"/>
      <c r="AI80" s="9">
        <v>1</v>
      </c>
      <c r="AJ80" s="9"/>
      <c r="AK80" s="9"/>
      <c r="AL80" s="9"/>
      <c r="AM80" s="9"/>
      <c r="AN80" s="9">
        <v>1</v>
      </c>
      <c r="AO80" s="9"/>
      <c r="AP80" s="9"/>
      <c r="AQ80" s="12"/>
      <c r="AR80" s="12" t="s">
        <v>253</v>
      </c>
      <c r="AS80" s="12" t="s">
        <v>254</v>
      </c>
    </row>
    <row r="81" spans="1:45" ht="73.5" customHeight="1">
      <c r="A81" s="8">
        <f>VLOOKUP(H81,[1]検索データ!$A:$E,5,FALSE)</f>
        <v>73</v>
      </c>
      <c r="B81" s="9">
        <v>182</v>
      </c>
      <c r="C81" s="9"/>
      <c r="D81" s="9">
        <v>79</v>
      </c>
      <c r="E81" s="9" t="s">
        <v>26</v>
      </c>
      <c r="F81" s="10" t="str">
        <f>VLOOKUP(H81,[1]検索データ!$A:$C,3,FALSE)</f>
        <v>静岡</v>
      </c>
      <c r="G81" s="10" t="str">
        <f>VLOOKUP(H81,[1]検索データ!$A:$B,2,FALSE)</f>
        <v>東海道</v>
      </c>
      <c r="H81" s="9" t="s">
        <v>208</v>
      </c>
      <c r="I81" s="9" t="str">
        <f t="shared" si="1"/>
        <v>7</v>
      </c>
      <c r="J81" s="11" t="s">
        <v>93</v>
      </c>
      <c r="K81" s="7"/>
      <c r="L81" s="9"/>
      <c r="M81" s="9"/>
      <c r="N81" s="9"/>
      <c r="O81" s="9"/>
      <c r="P81" s="9"/>
      <c r="Q81" s="9">
        <v>1</v>
      </c>
      <c r="R81" s="9"/>
      <c r="S81" s="9"/>
      <c r="T81" s="9">
        <v>1</v>
      </c>
      <c r="U81" s="9"/>
      <c r="V81" s="9"/>
      <c r="W81" s="9"/>
      <c r="X81" s="9"/>
      <c r="Y81" s="9"/>
      <c r="Z81" s="9">
        <v>1</v>
      </c>
      <c r="AA81" s="9"/>
      <c r="AB81" s="9"/>
      <c r="AC81" s="9"/>
      <c r="AD81" s="9"/>
      <c r="AE81" s="9"/>
      <c r="AF81" s="9"/>
      <c r="AG81" s="9"/>
      <c r="AH81" s="9">
        <v>1</v>
      </c>
      <c r="AI81" s="9"/>
      <c r="AJ81" s="9"/>
      <c r="AK81" s="9"/>
      <c r="AL81" s="9"/>
      <c r="AM81" s="9"/>
      <c r="AN81" s="9">
        <v>1</v>
      </c>
      <c r="AO81" s="9"/>
      <c r="AP81" s="9"/>
      <c r="AQ81" s="12" t="s">
        <v>255</v>
      </c>
      <c r="AR81" s="12" t="s">
        <v>256</v>
      </c>
      <c r="AS81" s="12" t="s">
        <v>257</v>
      </c>
    </row>
    <row r="82" spans="1:45" ht="72" customHeight="1">
      <c r="A82" s="8">
        <f>VLOOKUP(H82,[1]検索データ!$A:$E,5,FALSE)</f>
        <v>73</v>
      </c>
      <c r="B82" s="9">
        <v>389</v>
      </c>
      <c r="C82" s="9"/>
      <c r="D82" s="9">
        <v>80</v>
      </c>
      <c r="E82" s="9" t="s">
        <v>33</v>
      </c>
      <c r="F82" s="10" t="str">
        <f>VLOOKUP(H82,[1]検索データ!$A:$C,3,FALSE)</f>
        <v>静岡</v>
      </c>
      <c r="G82" s="10" t="str">
        <f>VLOOKUP(H82,[1]検索データ!$A:$B,2,FALSE)</f>
        <v>東海道</v>
      </c>
      <c r="H82" s="9" t="s">
        <v>208</v>
      </c>
      <c r="I82" s="9" t="str">
        <f t="shared" si="1"/>
        <v>6</v>
      </c>
      <c r="J82" s="11" t="s">
        <v>48</v>
      </c>
      <c r="K82" s="7" t="s">
        <v>44</v>
      </c>
      <c r="L82" s="9"/>
      <c r="M82" s="9"/>
      <c r="N82" s="9"/>
      <c r="O82" s="9">
        <v>1</v>
      </c>
      <c r="P82" s="9"/>
      <c r="Q82" s="9"/>
      <c r="R82" s="9"/>
      <c r="S82" s="9"/>
      <c r="T82" s="9"/>
      <c r="U82" s="9"/>
      <c r="V82" s="9">
        <v>1</v>
      </c>
      <c r="W82" s="9"/>
      <c r="X82" s="9"/>
      <c r="Y82" s="9"/>
      <c r="Z82" s="9">
        <v>1</v>
      </c>
      <c r="AA82" s="9"/>
      <c r="AB82" s="9"/>
      <c r="AC82" s="9"/>
      <c r="AD82" s="9"/>
      <c r="AE82" s="9"/>
      <c r="AF82" s="9">
        <v>1</v>
      </c>
      <c r="AG82" s="9"/>
      <c r="AH82" s="9"/>
      <c r="AI82" s="9">
        <v>1</v>
      </c>
      <c r="AJ82" s="9"/>
      <c r="AK82" s="9"/>
      <c r="AL82" s="9"/>
      <c r="AM82" s="9"/>
      <c r="AN82" s="9">
        <v>1</v>
      </c>
      <c r="AO82" s="9"/>
      <c r="AP82" s="9"/>
      <c r="AQ82" s="12"/>
      <c r="AR82" s="12" t="s">
        <v>258</v>
      </c>
      <c r="AS82" s="12" t="s">
        <v>259</v>
      </c>
    </row>
    <row r="83" spans="1:45" ht="146.25" customHeight="1">
      <c r="A83" s="8">
        <f>VLOOKUP(H83,[1]検索データ!$A:$E,5,FALSE)</f>
        <v>74</v>
      </c>
      <c r="B83" s="9">
        <v>202</v>
      </c>
      <c r="C83" s="9"/>
      <c r="D83" s="9">
        <v>81</v>
      </c>
      <c r="E83" s="9" t="s">
        <v>33</v>
      </c>
      <c r="F83" s="10" t="str">
        <f>VLOOKUP(H83,[1]検索データ!$A:$C,3,FALSE)</f>
        <v>静岡</v>
      </c>
      <c r="G83" s="10" t="str">
        <f>VLOOKUP(H83,[1]検索データ!$A:$B,2,FALSE)</f>
        <v>東海道</v>
      </c>
      <c r="H83" s="9" t="s">
        <v>260</v>
      </c>
      <c r="I83" s="9" t="str">
        <f t="shared" si="1"/>
        <v>7</v>
      </c>
      <c r="J83" s="11" t="s">
        <v>231</v>
      </c>
      <c r="K83" s="7"/>
      <c r="L83" s="9"/>
      <c r="M83" s="9"/>
      <c r="N83" s="9"/>
      <c r="O83" s="9"/>
      <c r="P83" s="9"/>
      <c r="Q83" s="9">
        <v>1</v>
      </c>
      <c r="R83" s="9"/>
      <c r="S83" s="9">
        <v>1</v>
      </c>
      <c r="T83" s="9"/>
      <c r="U83" s="9"/>
      <c r="V83" s="9"/>
      <c r="W83" s="9"/>
      <c r="X83" s="9"/>
      <c r="Y83" s="9">
        <v>1</v>
      </c>
      <c r="Z83" s="9"/>
      <c r="AA83" s="9"/>
      <c r="AB83" s="9"/>
      <c r="AC83" s="9"/>
      <c r="AD83" s="9"/>
      <c r="AE83" s="9"/>
      <c r="AF83" s="9">
        <v>1</v>
      </c>
      <c r="AG83" s="9"/>
      <c r="AH83" s="9"/>
      <c r="AI83" s="9"/>
      <c r="AJ83" s="9"/>
      <c r="AK83" s="9">
        <v>1</v>
      </c>
      <c r="AL83" s="9"/>
      <c r="AM83" s="9"/>
      <c r="AN83" s="9">
        <v>1</v>
      </c>
      <c r="AO83" s="9"/>
      <c r="AP83" s="9"/>
      <c r="AQ83" s="12" t="s">
        <v>261</v>
      </c>
      <c r="AR83" s="12" t="s">
        <v>262</v>
      </c>
      <c r="AS83" s="12" t="s">
        <v>263</v>
      </c>
    </row>
    <row r="84" spans="1:45" ht="146.25" customHeight="1">
      <c r="A84" s="8">
        <f>VLOOKUP(H84,[1]検索データ!$A:$E,5,FALSE)</f>
        <v>74</v>
      </c>
      <c r="B84" s="9">
        <v>351</v>
      </c>
      <c r="C84" s="9"/>
      <c r="D84" s="9">
        <v>82</v>
      </c>
      <c r="E84" s="9" t="s">
        <v>26</v>
      </c>
      <c r="F84" s="10" t="str">
        <f>VLOOKUP(H84,[1]検索データ!$A:$C,3,FALSE)</f>
        <v>静岡</v>
      </c>
      <c r="G84" s="10" t="str">
        <f>VLOOKUP(H84,[1]検索データ!$A:$B,2,FALSE)</f>
        <v>東海道</v>
      </c>
      <c r="H84" s="9" t="s">
        <v>264</v>
      </c>
      <c r="I84" s="9" t="str">
        <f t="shared" si="1"/>
        <v>6</v>
      </c>
      <c r="J84" s="11" t="s">
        <v>69</v>
      </c>
      <c r="K84" s="7" t="s">
        <v>40</v>
      </c>
      <c r="L84" s="9"/>
      <c r="M84" s="9"/>
      <c r="N84" s="9"/>
      <c r="O84" s="9"/>
      <c r="P84" s="9"/>
      <c r="Q84" s="9">
        <v>1</v>
      </c>
      <c r="R84" s="9"/>
      <c r="S84" s="9"/>
      <c r="T84" s="9"/>
      <c r="U84" s="9"/>
      <c r="V84" s="9">
        <v>1</v>
      </c>
      <c r="W84" s="9"/>
      <c r="X84" s="9"/>
      <c r="Y84" s="9"/>
      <c r="Z84" s="9"/>
      <c r="AA84" s="9">
        <v>1</v>
      </c>
      <c r="AB84" s="9"/>
      <c r="AC84" s="9"/>
      <c r="AD84" s="9"/>
      <c r="AE84" s="9"/>
      <c r="AF84" s="9">
        <v>1</v>
      </c>
      <c r="AG84" s="9"/>
      <c r="AH84" s="9"/>
      <c r="AI84" s="9"/>
      <c r="AJ84" s="9"/>
      <c r="AK84" s="9">
        <v>1</v>
      </c>
      <c r="AL84" s="9"/>
      <c r="AM84" s="9"/>
      <c r="AN84" s="9"/>
      <c r="AO84" s="9"/>
      <c r="AP84" s="9">
        <v>1</v>
      </c>
      <c r="AQ84" s="12" t="s">
        <v>265</v>
      </c>
      <c r="AR84" s="12" t="s">
        <v>266</v>
      </c>
      <c r="AS84" s="12" t="s">
        <v>267</v>
      </c>
    </row>
    <row r="85" spans="1:45" ht="45" customHeight="1">
      <c r="A85" s="8">
        <f>VLOOKUP(H85,[1]検索データ!$A:$E,5,FALSE)</f>
        <v>76</v>
      </c>
      <c r="B85" s="9">
        <v>38</v>
      </c>
      <c r="C85" s="9"/>
      <c r="D85" s="9">
        <v>83</v>
      </c>
      <c r="E85" s="9" t="s">
        <v>26</v>
      </c>
      <c r="F85" s="10" t="str">
        <f>VLOOKUP(H85,[1]検索データ!$A:$C,3,FALSE)</f>
        <v>静岡</v>
      </c>
      <c r="G85" s="10" t="str">
        <f>VLOOKUP(H85,[1]検索データ!$A:$B,2,FALSE)</f>
        <v>東海道</v>
      </c>
      <c r="H85" s="9" t="s">
        <v>268</v>
      </c>
      <c r="I85" s="9" t="str">
        <f t="shared" si="1"/>
        <v>4</v>
      </c>
      <c r="J85" s="11" t="s">
        <v>269</v>
      </c>
      <c r="K85" s="7" t="s">
        <v>222</v>
      </c>
      <c r="L85" s="9"/>
      <c r="M85" s="9"/>
      <c r="N85" s="9"/>
      <c r="O85" s="9"/>
      <c r="P85" s="9"/>
      <c r="Q85" s="9">
        <v>1</v>
      </c>
      <c r="R85" s="9"/>
      <c r="S85" s="9"/>
      <c r="T85" s="9">
        <v>1</v>
      </c>
      <c r="U85" s="9"/>
      <c r="V85" s="9"/>
      <c r="W85" s="9"/>
      <c r="X85" s="9"/>
      <c r="Y85" s="9"/>
      <c r="Z85" s="9"/>
      <c r="AA85" s="9">
        <v>1</v>
      </c>
      <c r="AB85" s="9"/>
      <c r="AC85" s="9"/>
      <c r="AD85" s="9"/>
      <c r="AE85" s="9">
        <v>1</v>
      </c>
      <c r="AF85" s="9"/>
      <c r="AG85" s="9"/>
      <c r="AH85" s="9"/>
      <c r="AI85" s="9">
        <v>1</v>
      </c>
      <c r="AJ85" s="9"/>
      <c r="AK85" s="9"/>
      <c r="AL85" s="9"/>
      <c r="AM85" s="9"/>
      <c r="AN85" s="9">
        <v>1</v>
      </c>
      <c r="AO85" s="9"/>
      <c r="AP85" s="9"/>
      <c r="AQ85" s="12"/>
      <c r="AR85" s="12" t="s">
        <v>270</v>
      </c>
      <c r="AS85" s="12" t="s">
        <v>271</v>
      </c>
    </row>
    <row r="86" spans="1:45" ht="42" customHeight="1">
      <c r="A86" s="8">
        <f>VLOOKUP(H86,[1]検索データ!$A:$E,5,FALSE)</f>
        <v>76</v>
      </c>
      <c r="B86" s="9">
        <v>399</v>
      </c>
      <c r="C86" s="9"/>
      <c r="D86" s="9">
        <v>84</v>
      </c>
      <c r="E86" s="9" t="s">
        <v>33</v>
      </c>
      <c r="F86" s="10" t="str">
        <f>VLOOKUP(H86,[1]検索データ!$A:$C,3,FALSE)</f>
        <v>静岡</v>
      </c>
      <c r="G86" s="10" t="str">
        <f>VLOOKUP(H86,[1]検索データ!$A:$B,2,FALSE)</f>
        <v>東海道</v>
      </c>
      <c r="H86" s="9" t="s">
        <v>272</v>
      </c>
      <c r="I86" s="9" t="str">
        <f t="shared" si="1"/>
        <v>5</v>
      </c>
      <c r="J86" s="11" t="s">
        <v>273</v>
      </c>
      <c r="K86" s="7" t="s">
        <v>274</v>
      </c>
      <c r="L86" s="9"/>
      <c r="M86" s="9"/>
      <c r="N86" s="9"/>
      <c r="O86" s="9"/>
      <c r="P86" s="9"/>
      <c r="Q86" s="9">
        <v>1</v>
      </c>
      <c r="R86" s="9"/>
      <c r="S86" s="9"/>
      <c r="T86" s="9">
        <v>1</v>
      </c>
      <c r="U86" s="9"/>
      <c r="V86" s="9"/>
      <c r="W86" s="9"/>
      <c r="X86" s="9"/>
      <c r="Y86" s="9"/>
      <c r="Z86" s="9"/>
      <c r="AA86" s="9">
        <v>1</v>
      </c>
      <c r="AB86" s="9"/>
      <c r="AC86" s="9"/>
      <c r="AD86" s="9"/>
      <c r="AE86" s="9"/>
      <c r="AF86" s="9">
        <v>1</v>
      </c>
      <c r="AG86" s="9"/>
      <c r="AH86" s="9">
        <v>1</v>
      </c>
      <c r="AI86" s="9"/>
      <c r="AJ86" s="9"/>
      <c r="AK86" s="9"/>
      <c r="AL86" s="9"/>
      <c r="AM86" s="9"/>
      <c r="AN86" s="9"/>
      <c r="AO86" s="9"/>
      <c r="AP86" s="9">
        <v>1</v>
      </c>
      <c r="AQ86" s="12" t="s">
        <v>275</v>
      </c>
      <c r="AR86" s="12" t="s">
        <v>276</v>
      </c>
      <c r="AS86" s="12" t="s">
        <v>277</v>
      </c>
    </row>
    <row r="87" spans="1:45" ht="86.25" customHeight="1">
      <c r="A87" s="8">
        <f>VLOOKUP(H87,[1]検索データ!$A:$E,5,FALSE)</f>
        <v>77</v>
      </c>
      <c r="B87" s="9">
        <v>61</v>
      </c>
      <c r="C87" s="9"/>
      <c r="D87" s="9">
        <v>85</v>
      </c>
      <c r="E87" s="9" t="s">
        <v>26</v>
      </c>
      <c r="F87" s="10" t="str">
        <f>VLOOKUP(H87,[1]検索データ!$A:$C,3,FALSE)</f>
        <v>静岡</v>
      </c>
      <c r="G87" s="10" t="str">
        <f>VLOOKUP(H87,[1]検索データ!$A:$B,2,FALSE)</f>
        <v>東海道</v>
      </c>
      <c r="H87" s="9" t="s">
        <v>278</v>
      </c>
      <c r="I87" s="9" t="str">
        <f t="shared" si="1"/>
        <v>5</v>
      </c>
      <c r="J87" s="11" t="s">
        <v>279</v>
      </c>
      <c r="K87" s="7" t="s">
        <v>280</v>
      </c>
      <c r="L87" s="9"/>
      <c r="M87" s="9"/>
      <c r="N87" s="9"/>
      <c r="O87" s="9"/>
      <c r="P87" s="9"/>
      <c r="Q87" s="9">
        <v>1</v>
      </c>
      <c r="R87" s="9"/>
      <c r="S87" s="9"/>
      <c r="T87" s="9">
        <v>1</v>
      </c>
      <c r="U87" s="9"/>
      <c r="V87" s="9"/>
      <c r="W87" s="9"/>
      <c r="X87" s="9"/>
      <c r="Y87" s="9"/>
      <c r="Z87" s="9">
        <v>1</v>
      </c>
      <c r="AA87" s="9"/>
      <c r="AB87" s="9"/>
      <c r="AC87" s="9"/>
      <c r="AD87" s="9"/>
      <c r="AE87" s="9">
        <v>1</v>
      </c>
      <c r="AF87" s="9"/>
      <c r="AG87" s="9"/>
      <c r="AH87" s="9"/>
      <c r="AI87" s="9"/>
      <c r="AJ87" s="9">
        <v>1</v>
      </c>
      <c r="AK87" s="9"/>
      <c r="AL87" s="9"/>
      <c r="AM87" s="9"/>
      <c r="AN87" s="9"/>
      <c r="AO87" s="9">
        <v>1</v>
      </c>
      <c r="AP87" s="9"/>
      <c r="AQ87" s="12" t="s">
        <v>281</v>
      </c>
      <c r="AR87" s="12" t="s">
        <v>282</v>
      </c>
      <c r="AS87" s="12" t="s">
        <v>283</v>
      </c>
    </row>
    <row r="88" spans="1:45" ht="85.5" customHeight="1">
      <c r="A88" s="8">
        <f>VLOOKUP(H88,[1]検索データ!$A:$E,5,FALSE)</f>
        <v>77</v>
      </c>
      <c r="B88" s="9">
        <v>84</v>
      </c>
      <c r="C88" s="9"/>
      <c r="D88" s="9">
        <v>86</v>
      </c>
      <c r="E88" s="9" t="s">
        <v>33</v>
      </c>
      <c r="F88" s="10" t="str">
        <f>VLOOKUP(H88,[1]検索データ!$A:$C,3,FALSE)</f>
        <v>静岡</v>
      </c>
      <c r="G88" s="10" t="str">
        <f>VLOOKUP(H88,[1]検索データ!$A:$B,2,FALSE)</f>
        <v>東海道</v>
      </c>
      <c r="H88" s="9" t="s">
        <v>278</v>
      </c>
      <c r="I88" s="9" t="str">
        <f t="shared" si="1"/>
        <v>7</v>
      </c>
      <c r="J88" s="11" t="s">
        <v>93</v>
      </c>
      <c r="K88" s="7" t="s">
        <v>44</v>
      </c>
      <c r="L88" s="9"/>
      <c r="M88" s="9"/>
      <c r="N88" s="9"/>
      <c r="O88" s="9"/>
      <c r="P88" s="9"/>
      <c r="Q88" s="9">
        <v>1</v>
      </c>
      <c r="R88" s="9"/>
      <c r="S88" s="9"/>
      <c r="T88" s="9">
        <v>1</v>
      </c>
      <c r="U88" s="9"/>
      <c r="V88" s="9"/>
      <c r="W88" s="9"/>
      <c r="X88" s="9"/>
      <c r="Y88" s="9"/>
      <c r="Z88" s="9"/>
      <c r="AA88" s="9">
        <v>1</v>
      </c>
      <c r="AB88" s="9"/>
      <c r="AC88" s="9"/>
      <c r="AD88" s="9">
        <v>1</v>
      </c>
      <c r="AE88" s="9"/>
      <c r="AF88" s="9"/>
      <c r="AG88" s="9"/>
      <c r="AH88" s="9"/>
      <c r="AI88" s="9">
        <v>1</v>
      </c>
      <c r="AJ88" s="9"/>
      <c r="AK88" s="9"/>
      <c r="AL88" s="9"/>
      <c r="AM88" s="9"/>
      <c r="AN88" s="9">
        <v>1</v>
      </c>
      <c r="AO88" s="9"/>
      <c r="AP88" s="9"/>
      <c r="AQ88" s="12"/>
      <c r="AR88" s="12" t="s">
        <v>284</v>
      </c>
      <c r="AS88" s="12" t="s">
        <v>285</v>
      </c>
    </row>
    <row r="89" spans="1:45" ht="55.5" customHeight="1">
      <c r="A89" s="8">
        <f>VLOOKUP(H89,[1]検索データ!$A:$E,5,FALSE)</f>
        <v>77</v>
      </c>
      <c r="B89" s="9">
        <v>85</v>
      </c>
      <c r="C89" s="9"/>
      <c r="D89" s="9">
        <v>87</v>
      </c>
      <c r="E89" s="9" t="s">
        <v>26</v>
      </c>
      <c r="F89" s="10" t="str">
        <f>VLOOKUP(H89,[1]検索データ!$A:$C,3,FALSE)</f>
        <v>静岡</v>
      </c>
      <c r="G89" s="10" t="str">
        <f>VLOOKUP(H89,[1]検索データ!$A:$B,2,FALSE)</f>
        <v>東海道</v>
      </c>
      <c r="H89" s="9" t="s">
        <v>286</v>
      </c>
      <c r="I89" s="9" t="str">
        <f t="shared" si="1"/>
        <v>7</v>
      </c>
      <c r="J89" s="11" t="s">
        <v>93</v>
      </c>
      <c r="K89" s="7" t="s">
        <v>44</v>
      </c>
      <c r="L89" s="9"/>
      <c r="M89" s="9"/>
      <c r="N89" s="9"/>
      <c r="O89" s="9"/>
      <c r="P89" s="9">
        <v>1</v>
      </c>
      <c r="Q89" s="9"/>
      <c r="R89" s="9"/>
      <c r="S89" s="9"/>
      <c r="T89" s="9"/>
      <c r="U89" s="9">
        <v>1</v>
      </c>
      <c r="V89" s="9"/>
      <c r="W89" s="9"/>
      <c r="X89" s="9"/>
      <c r="Y89" s="9"/>
      <c r="Z89" s="9"/>
      <c r="AA89" s="9">
        <v>1</v>
      </c>
      <c r="AB89" s="9"/>
      <c r="AC89" s="9"/>
      <c r="AD89" s="9"/>
      <c r="AE89" s="9"/>
      <c r="AF89" s="9">
        <v>1</v>
      </c>
      <c r="AG89" s="9"/>
      <c r="AH89" s="9"/>
      <c r="AI89" s="9"/>
      <c r="AJ89" s="9"/>
      <c r="AK89" s="9">
        <v>1</v>
      </c>
      <c r="AL89" s="9"/>
      <c r="AM89" s="9"/>
      <c r="AN89" s="9"/>
      <c r="AO89" s="9">
        <v>1</v>
      </c>
      <c r="AP89" s="9"/>
      <c r="AQ89" s="12"/>
      <c r="AR89" s="12" t="s">
        <v>287</v>
      </c>
      <c r="AS89" s="12" t="s">
        <v>288</v>
      </c>
    </row>
    <row r="90" spans="1:45" ht="72.75" customHeight="1">
      <c r="A90" s="8">
        <f>VLOOKUP(H90,[1]検索データ!$A:$E,5,FALSE)</f>
        <v>78</v>
      </c>
      <c r="B90" s="9">
        <v>4</v>
      </c>
      <c r="C90" s="9"/>
      <c r="D90" s="9">
        <v>88</v>
      </c>
      <c r="E90" s="9" t="s">
        <v>26</v>
      </c>
      <c r="F90" s="10" t="str">
        <f>VLOOKUP(H90,[1]検索データ!$A:$C,3,FALSE)</f>
        <v>静岡</v>
      </c>
      <c r="G90" s="10" t="str">
        <f>VLOOKUP(H90,[1]検索データ!$A:$B,2,FALSE)</f>
        <v>東海道</v>
      </c>
      <c r="H90" s="9" t="s">
        <v>289</v>
      </c>
      <c r="I90" s="9" t="str">
        <f t="shared" si="1"/>
        <v>4</v>
      </c>
      <c r="J90" s="11" t="s">
        <v>269</v>
      </c>
      <c r="K90" s="7" t="s">
        <v>290</v>
      </c>
      <c r="L90" s="9"/>
      <c r="M90" s="9"/>
      <c r="N90" s="9"/>
      <c r="O90" s="9"/>
      <c r="P90" s="9">
        <v>1</v>
      </c>
      <c r="Q90" s="9"/>
      <c r="R90" s="9"/>
      <c r="S90" s="9">
        <v>1</v>
      </c>
      <c r="T90" s="9"/>
      <c r="U90" s="9"/>
      <c r="V90" s="9"/>
      <c r="W90" s="9"/>
      <c r="X90" s="9"/>
      <c r="Y90" s="9">
        <v>1</v>
      </c>
      <c r="Z90" s="9"/>
      <c r="AA90" s="9"/>
      <c r="AB90" s="9"/>
      <c r="AC90" s="9"/>
      <c r="AD90" s="9">
        <v>1</v>
      </c>
      <c r="AE90" s="9"/>
      <c r="AF90" s="9"/>
      <c r="AG90" s="9"/>
      <c r="AH90" s="9"/>
      <c r="AI90" s="9">
        <v>1</v>
      </c>
      <c r="AJ90" s="9"/>
      <c r="AK90" s="9"/>
      <c r="AL90" s="9"/>
      <c r="AM90" s="9"/>
      <c r="AN90" s="9">
        <v>1</v>
      </c>
      <c r="AO90" s="9"/>
      <c r="AP90" s="9"/>
      <c r="AQ90" s="12"/>
      <c r="AR90" s="12" t="s">
        <v>291</v>
      </c>
      <c r="AS90" s="12"/>
    </row>
    <row r="91" spans="1:45" ht="27" customHeight="1">
      <c r="A91" s="8">
        <f>VLOOKUP(H91,[1]検索データ!$A:$E,5,FALSE)</f>
        <v>78</v>
      </c>
      <c r="B91" s="9">
        <v>65</v>
      </c>
      <c r="C91" s="9" t="s">
        <v>289</v>
      </c>
      <c r="D91" s="9">
        <v>89</v>
      </c>
      <c r="E91" s="9"/>
      <c r="F91" s="10" t="str">
        <f>VLOOKUP(H91,[1]検索データ!$A:$C,3,FALSE)</f>
        <v>静岡</v>
      </c>
      <c r="G91" s="10" t="str">
        <f>VLOOKUP(H91,[1]検索データ!$A:$B,2,FALSE)</f>
        <v>東海道</v>
      </c>
      <c r="H91" s="9" t="s">
        <v>289</v>
      </c>
      <c r="I91" s="9" t="str">
        <f t="shared" si="1"/>
        <v/>
      </c>
      <c r="J91" s="9"/>
      <c r="K91" s="7"/>
      <c r="L91" s="9"/>
      <c r="M91" s="9"/>
      <c r="N91" s="9">
        <v>1</v>
      </c>
      <c r="O91" s="9"/>
      <c r="P91" s="9"/>
      <c r="Q91" s="9"/>
      <c r="R91" s="9"/>
      <c r="S91" s="9"/>
      <c r="T91" s="9"/>
      <c r="U91" s="9"/>
      <c r="V91" s="9">
        <v>1</v>
      </c>
      <c r="W91" s="9"/>
      <c r="X91" s="9"/>
      <c r="Y91" s="9">
        <v>1</v>
      </c>
      <c r="Z91" s="9"/>
      <c r="AA91" s="9"/>
      <c r="AB91" s="9"/>
      <c r="AC91" s="9">
        <v>1</v>
      </c>
      <c r="AD91" s="9"/>
      <c r="AE91" s="9"/>
      <c r="AF91" s="9"/>
      <c r="AG91" s="9"/>
      <c r="AH91" s="9">
        <v>1</v>
      </c>
      <c r="AI91" s="9"/>
      <c r="AJ91" s="9"/>
      <c r="AK91" s="9"/>
      <c r="AL91" s="9"/>
      <c r="AM91" s="9"/>
      <c r="AN91" s="9">
        <v>1</v>
      </c>
      <c r="AO91" s="9"/>
      <c r="AP91" s="9"/>
      <c r="AQ91" s="12"/>
      <c r="AR91" s="12" t="s">
        <v>292</v>
      </c>
      <c r="AS91" s="12"/>
    </row>
    <row r="92" spans="1:45" ht="102" customHeight="1">
      <c r="A92" s="8">
        <f>VLOOKUP(H92,[1]検索データ!$A:$E,5,FALSE)</f>
        <v>78</v>
      </c>
      <c r="B92" s="9">
        <v>94</v>
      </c>
      <c r="C92" s="9"/>
      <c r="D92" s="9">
        <v>90</v>
      </c>
      <c r="E92" s="9" t="s">
        <v>26</v>
      </c>
      <c r="F92" s="10" t="str">
        <f>VLOOKUP(H92,[1]検索データ!$A:$C,3,FALSE)</f>
        <v>静岡</v>
      </c>
      <c r="G92" s="10" t="str">
        <f>VLOOKUP(H92,[1]検索データ!$A:$B,2,FALSE)</f>
        <v>東海道</v>
      </c>
      <c r="H92" s="9" t="s">
        <v>289</v>
      </c>
      <c r="I92" s="9" t="str">
        <f t="shared" si="1"/>
        <v>8</v>
      </c>
      <c r="J92" s="11" t="s">
        <v>293</v>
      </c>
      <c r="K92" s="7" t="s">
        <v>44</v>
      </c>
      <c r="L92" s="9"/>
      <c r="M92" s="9"/>
      <c r="N92" s="9">
        <v>1</v>
      </c>
      <c r="O92" s="9"/>
      <c r="P92" s="9"/>
      <c r="Q92" s="9"/>
      <c r="R92" s="9"/>
      <c r="S92" s="9"/>
      <c r="T92" s="9"/>
      <c r="U92" s="9"/>
      <c r="V92" s="9">
        <v>1</v>
      </c>
      <c r="W92" s="9"/>
      <c r="X92" s="9"/>
      <c r="Y92" s="9"/>
      <c r="Z92" s="9">
        <v>1</v>
      </c>
      <c r="AA92" s="9"/>
      <c r="AB92" s="9"/>
      <c r="AC92" s="9"/>
      <c r="AD92" s="9"/>
      <c r="AE92" s="9">
        <v>1</v>
      </c>
      <c r="AF92" s="9"/>
      <c r="AG92" s="9"/>
      <c r="AH92" s="9"/>
      <c r="AI92" s="9"/>
      <c r="AJ92" s="9">
        <v>1</v>
      </c>
      <c r="AK92" s="9"/>
      <c r="AL92" s="9"/>
      <c r="AM92" s="9"/>
      <c r="AN92" s="9"/>
      <c r="AO92" s="9"/>
      <c r="AP92" s="9">
        <v>1</v>
      </c>
      <c r="AQ92" s="12"/>
      <c r="AR92" s="12"/>
      <c r="AS92" s="12" t="s">
        <v>294</v>
      </c>
    </row>
    <row r="93" spans="1:45" ht="52.5" customHeight="1">
      <c r="A93" s="8">
        <f>VLOOKUP(H93,[1]検索データ!$A:$E,5,FALSE)</f>
        <v>78</v>
      </c>
      <c r="B93" s="9">
        <v>109</v>
      </c>
      <c r="C93" s="9"/>
      <c r="D93" s="9">
        <v>91</v>
      </c>
      <c r="E93" s="9" t="s">
        <v>26</v>
      </c>
      <c r="F93" s="10" t="str">
        <f>VLOOKUP(H93,[1]検索データ!$A:$C,3,FALSE)</f>
        <v>静岡</v>
      </c>
      <c r="G93" s="10" t="str">
        <f>VLOOKUP(H93,[1]検索データ!$A:$B,2,FALSE)</f>
        <v>東海道</v>
      </c>
      <c r="H93" s="9" t="s">
        <v>289</v>
      </c>
      <c r="I93" s="9" t="str">
        <f t="shared" si="1"/>
        <v>7</v>
      </c>
      <c r="J93" s="11" t="s">
        <v>59</v>
      </c>
      <c r="K93" s="7" t="s">
        <v>44</v>
      </c>
      <c r="L93" s="9"/>
      <c r="M93" s="9"/>
      <c r="N93" s="9"/>
      <c r="O93" s="9"/>
      <c r="P93" s="9"/>
      <c r="Q93" s="9">
        <v>1</v>
      </c>
      <c r="R93" s="9"/>
      <c r="S93" s="9"/>
      <c r="T93" s="9"/>
      <c r="U93" s="9">
        <v>1</v>
      </c>
      <c r="V93" s="9"/>
      <c r="W93" s="9"/>
      <c r="X93" s="9"/>
      <c r="Y93" s="9"/>
      <c r="Z93" s="9">
        <v>1</v>
      </c>
      <c r="AA93" s="9"/>
      <c r="AB93" s="9"/>
      <c r="AC93" s="9">
        <v>1</v>
      </c>
      <c r="AD93" s="9"/>
      <c r="AE93" s="9"/>
      <c r="AF93" s="9"/>
      <c r="AG93" s="9"/>
      <c r="AH93" s="9"/>
      <c r="AI93" s="9">
        <v>1</v>
      </c>
      <c r="AJ93" s="9"/>
      <c r="AK93" s="9"/>
      <c r="AL93" s="9"/>
      <c r="AM93" s="9"/>
      <c r="AN93" s="9"/>
      <c r="AO93" s="9">
        <v>1</v>
      </c>
      <c r="AP93" s="9"/>
      <c r="AQ93" s="12" t="s">
        <v>295</v>
      </c>
      <c r="AR93" s="12" t="s">
        <v>296</v>
      </c>
      <c r="AS93" s="12" t="s">
        <v>297</v>
      </c>
    </row>
    <row r="94" spans="1:45" ht="99.75" customHeight="1">
      <c r="A94" s="8">
        <f>VLOOKUP(H94,[1]検索データ!$A:$E,5,FALSE)</f>
        <v>78</v>
      </c>
      <c r="B94" s="9">
        <v>130</v>
      </c>
      <c r="C94" s="9"/>
      <c r="D94" s="9">
        <v>92</v>
      </c>
      <c r="E94" s="9" t="s">
        <v>26</v>
      </c>
      <c r="F94" s="10" t="str">
        <f>VLOOKUP(H94,[1]検索データ!$A:$C,3,FALSE)</f>
        <v>静岡</v>
      </c>
      <c r="G94" s="10" t="str">
        <f>VLOOKUP(H94,[1]検索データ!$A:$B,2,FALSE)</f>
        <v>東海道</v>
      </c>
      <c r="H94" s="9" t="s">
        <v>289</v>
      </c>
      <c r="I94" s="9" t="str">
        <f t="shared" si="1"/>
        <v>6</v>
      </c>
      <c r="J94" s="11" t="s">
        <v>56</v>
      </c>
      <c r="K94" s="7" t="s">
        <v>44</v>
      </c>
      <c r="L94" s="9"/>
      <c r="M94" s="9"/>
      <c r="N94" s="9"/>
      <c r="O94" s="9"/>
      <c r="P94" s="9"/>
      <c r="Q94" s="9">
        <v>1</v>
      </c>
      <c r="R94" s="9"/>
      <c r="S94" s="9"/>
      <c r="T94" s="9"/>
      <c r="U94" s="9">
        <v>1</v>
      </c>
      <c r="V94" s="9"/>
      <c r="W94" s="9"/>
      <c r="X94" s="9"/>
      <c r="Y94" s="9">
        <v>1</v>
      </c>
      <c r="Z94" s="9"/>
      <c r="AA94" s="9"/>
      <c r="AB94" s="9"/>
      <c r="AC94" s="9"/>
      <c r="AD94" s="9"/>
      <c r="AE94" s="9"/>
      <c r="AF94" s="9"/>
      <c r="AG94" s="9"/>
      <c r="AH94" s="9">
        <v>1</v>
      </c>
      <c r="AI94" s="9"/>
      <c r="AJ94" s="9"/>
      <c r="AK94" s="9"/>
      <c r="AL94" s="9"/>
      <c r="AM94" s="9"/>
      <c r="AN94" s="9"/>
      <c r="AO94" s="9"/>
      <c r="AP94" s="9">
        <v>1</v>
      </c>
      <c r="AQ94" s="12"/>
      <c r="AR94" s="12" t="s">
        <v>298</v>
      </c>
      <c r="AS94" s="12" t="s">
        <v>299</v>
      </c>
    </row>
    <row r="95" spans="1:45" ht="84" customHeight="1">
      <c r="A95" s="8">
        <f>VLOOKUP(H95,[1]検索データ!$A:$E,5,FALSE)</f>
        <v>78</v>
      </c>
      <c r="B95" s="9">
        <v>352</v>
      </c>
      <c r="C95" s="9"/>
      <c r="D95" s="9">
        <v>93</v>
      </c>
      <c r="E95" s="9" t="s">
        <v>26</v>
      </c>
      <c r="F95" s="10" t="str">
        <f>VLOOKUP(H95,[1]検索データ!$A:$C,3,FALSE)</f>
        <v>静岡</v>
      </c>
      <c r="G95" s="10" t="str">
        <f>VLOOKUP(H95,[1]検索データ!$A:$B,2,FALSE)</f>
        <v>東海道</v>
      </c>
      <c r="H95" s="9" t="s">
        <v>289</v>
      </c>
      <c r="I95" s="9" t="str">
        <f t="shared" si="1"/>
        <v>5</v>
      </c>
      <c r="J95" s="11" t="s">
        <v>109</v>
      </c>
      <c r="K95" s="7" t="s">
        <v>222</v>
      </c>
      <c r="L95" s="9"/>
      <c r="M95" s="9"/>
      <c r="N95" s="9"/>
      <c r="O95" s="9"/>
      <c r="P95" s="9">
        <v>1</v>
      </c>
      <c r="Q95" s="9"/>
      <c r="R95" s="9"/>
      <c r="S95" s="9"/>
      <c r="T95" s="9">
        <v>1</v>
      </c>
      <c r="U95" s="9"/>
      <c r="V95" s="9"/>
      <c r="W95" s="9">
        <v>1</v>
      </c>
      <c r="X95" s="9"/>
      <c r="Y95" s="9"/>
      <c r="Z95" s="9"/>
      <c r="AA95" s="9"/>
      <c r="AB95" s="9"/>
      <c r="AC95" s="9">
        <v>1</v>
      </c>
      <c r="AD95" s="9"/>
      <c r="AE95" s="9"/>
      <c r="AF95" s="9"/>
      <c r="AG95" s="9"/>
      <c r="AH95" s="9"/>
      <c r="AI95" s="9"/>
      <c r="AJ95" s="9">
        <v>1</v>
      </c>
      <c r="AK95" s="9"/>
      <c r="AL95" s="9"/>
      <c r="AM95" s="9">
        <v>1</v>
      </c>
      <c r="AN95" s="9"/>
      <c r="AO95" s="9"/>
      <c r="AP95" s="9"/>
      <c r="AQ95" s="12"/>
      <c r="AR95" s="12" t="s">
        <v>300</v>
      </c>
      <c r="AS95" s="12"/>
    </row>
    <row r="96" spans="1:45" ht="23.25" customHeight="1">
      <c r="A96" s="8">
        <f>VLOOKUP(H96,[1]検索データ!$A:$E,5,FALSE)</f>
        <v>78</v>
      </c>
      <c r="B96" s="9">
        <v>437</v>
      </c>
      <c r="C96" s="9"/>
      <c r="D96" s="9">
        <v>94</v>
      </c>
      <c r="E96" s="9" t="s">
        <v>33</v>
      </c>
      <c r="F96" s="10" t="str">
        <f>VLOOKUP(H96,[1]検索データ!$A:$C,3,FALSE)</f>
        <v>静岡</v>
      </c>
      <c r="G96" s="10" t="str">
        <f>VLOOKUP(H96,[1]検索データ!$A:$B,2,FALSE)</f>
        <v>東海道</v>
      </c>
      <c r="H96" s="9" t="s">
        <v>289</v>
      </c>
      <c r="I96" s="9" t="str">
        <f t="shared" si="1"/>
        <v>5</v>
      </c>
      <c r="J96" s="11" t="s">
        <v>109</v>
      </c>
      <c r="K96" s="7" t="s">
        <v>40</v>
      </c>
      <c r="L96" s="9"/>
      <c r="M96" s="9"/>
      <c r="N96" s="9"/>
      <c r="O96" s="9"/>
      <c r="P96" s="9"/>
      <c r="Q96" s="9"/>
      <c r="R96" s="9"/>
      <c r="S96" s="9"/>
      <c r="T96" s="9">
        <v>1</v>
      </c>
      <c r="U96" s="9"/>
      <c r="V96" s="9"/>
      <c r="W96" s="9"/>
      <c r="X96" s="9"/>
      <c r="Y96" s="9">
        <v>1</v>
      </c>
      <c r="Z96" s="9"/>
      <c r="AA96" s="9"/>
      <c r="AB96" s="9">
        <v>1</v>
      </c>
      <c r="AC96" s="9"/>
      <c r="AD96" s="9"/>
      <c r="AE96" s="9"/>
      <c r="AF96" s="9"/>
      <c r="AG96" s="9"/>
      <c r="AH96" s="9"/>
      <c r="AI96" s="9">
        <v>1</v>
      </c>
      <c r="AJ96" s="9"/>
      <c r="AK96" s="9"/>
      <c r="AL96" s="9"/>
      <c r="AM96" s="9">
        <v>1</v>
      </c>
      <c r="AN96" s="9"/>
      <c r="AO96" s="9"/>
      <c r="AP96" s="9"/>
      <c r="AQ96" s="12"/>
      <c r="AR96" s="12"/>
      <c r="AS96" s="12"/>
    </row>
    <row r="97" spans="1:45" ht="23.25" customHeight="1">
      <c r="A97" s="8">
        <f>VLOOKUP(H97,[1]検索データ!$A:$E,5,FALSE)</f>
        <v>79</v>
      </c>
      <c r="B97" s="9">
        <v>430</v>
      </c>
      <c r="C97" s="9"/>
      <c r="D97" s="9">
        <v>95</v>
      </c>
      <c r="E97" s="9" t="s">
        <v>33</v>
      </c>
      <c r="F97" s="10" t="str">
        <f>VLOOKUP(H97,[1]検索データ!$A:$C,3,FALSE)</f>
        <v>静岡</v>
      </c>
      <c r="G97" s="10" t="str">
        <f>VLOOKUP(H97,[1]検索データ!$A:$B,2,FALSE)</f>
        <v>東海道</v>
      </c>
      <c r="H97" s="9" t="s">
        <v>301</v>
      </c>
      <c r="I97" s="9" t="str">
        <f t="shared" si="1"/>
        <v>5</v>
      </c>
      <c r="J97" s="11" t="s">
        <v>273</v>
      </c>
      <c r="K97" s="7" t="s">
        <v>40</v>
      </c>
      <c r="L97" s="9"/>
      <c r="M97" s="9">
        <v>1</v>
      </c>
      <c r="N97" s="9"/>
      <c r="O97" s="9"/>
      <c r="P97" s="9"/>
      <c r="Q97" s="9"/>
      <c r="R97" s="9">
        <v>1</v>
      </c>
      <c r="S97" s="9"/>
      <c r="T97" s="9"/>
      <c r="U97" s="9"/>
      <c r="V97" s="9"/>
      <c r="W97" s="9">
        <v>1</v>
      </c>
      <c r="X97" s="9"/>
      <c r="Y97" s="9"/>
      <c r="Z97" s="9"/>
      <c r="AA97" s="9"/>
      <c r="AB97" s="9">
        <v>1</v>
      </c>
      <c r="AC97" s="9"/>
      <c r="AD97" s="9"/>
      <c r="AE97" s="9"/>
      <c r="AF97" s="9"/>
      <c r="AG97" s="9">
        <v>1</v>
      </c>
      <c r="AH97" s="9"/>
      <c r="AI97" s="9"/>
      <c r="AJ97" s="9"/>
      <c r="AK97" s="9"/>
      <c r="AL97" s="9"/>
      <c r="AM97" s="9"/>
      <c r="AN97" s="9"/>
      <c r="AO97" s="9"/>
      <c r="AP97" s="9"/>
      <c r="AQ97" s="12"/>
      <c r="AR97" s="12"/>
      <c r="AS97" s="12"/>
    </row>
    <row r="98" spans="1:45" ht="23.25" customHeight="1">
      <c r="A98" s="8">
        <f>VLOOKUP(H98,[1]検索データ!$A:$E,5,FALSE)</f>
        <v>79</v>
      </c>
      <c r="B98" s="9">
        <v>438</v>
      </c>
      <c r="C98" s="9"/>
      <c r="D98" s="9">
        <v>96</v>
      </c>
      <c r="E98" s="9" t="s">
        <v>33</v>
      </c>
      <c r="F98" s="10" t="str">
        <f>VLOOKUP(H98,[1]検索データ!$A:$C,3,FALSE)</f>
        <v>静岡</v>
      </c>
      <c r="G98" s="10" t="str">
        <f>VLOOKUP(H98,[1]検索データ!$A:$B,2,FALSE)</f>
        <v>東海道</v>
      </c>
      <c r="H98" s="9" t="s">
        <v>301</v>
      </c>
      <c r="I98" s="9" t="str">
        <f t="shared" si="1"/>
        <v>5</v>
      </c>
      <c r="J98" s="11" t="s">
        <v>302</v>
      </c>
      <c r="K98" s="7" t="s">
        <v>40</v>
      </c>
      <c r="L98" s="9"/>
      <c r="M98" s="9"/>
      <c r="N98" s="9"/>
      <c r="O98" s="9"/>
      <c r="P98" s="9">
        <v>1</v>
      </c>
      <c r="Q98" s="9"/>
      <c r="R98" s="9"/>
      <c r="S98" s="9">
        <v>1</v>
      </c>
      <c r="T98" s="9"/>
      <c r="U98" s="9"/>
      <c r="V98" s="9"/>
      <c r="W98" s="9"/>
      <c r="X98" s="9"/>
      <c r="Y98" s="9"/>
      <c r="Z98" s="9">
        <v>1</v>
      </c>
      <c r="AA98" s="9"/>
      <c r="AB98" s="9"/>
      <c r="AC98" s="9"/>
      <c r="AD98" s="9">
        <v>1</v>
      </c>
      <c r="AE98" s="9"/>
      <c r="AF98" s="9"/>
      <c r="AG98" s="9"/>
      <c r="AH98" s="9"/>
      <c r="AI98" s="9">
        <v>1</v>
      </c>
      <c r="AJ98" s="9"/>
      <c r="AK98" s="9"/>
      <c r="AL98" s="9"/>
      <c r="AM98" s="9">
        <v>1</v>
      </c>
      <c r="AN98" s="9"/>
      <c r="AO98" s="9"/>
      <c r="AP98" s="9"/>
      <c r="AQ98" s="12"/>
      <c r="AR98" s="12"/>
      <c r="AS98" s="12"/>
    </row>
    <row r="99" spans="1:45" ht="39" customHeight="1">
      <c r="A99" s="8">
        <f>VLOOKUP(H99,[1]検索データ!$A:$E,5,FALSE)</f>
        <v>80</v>
      </c>
      <c r="B99" s="9">
        <v>40</v>
      </c>
      <c r="C99" s="9"/>
      <c r="D99" s="9">
        <v>97</v>
      </c>
      <c r="E99" s="9" t="s">
        <v>26</v>
      </c>
      <c r="F99" s="10" t="str">
        <f>VLOOKUP(H99,[1]検索データ!$A:$C,3,FALSE)</f>
        <v>静岡</v>
      </c>
      <c r="G99" s="10" t="str">
        <f>VLOOKUP(H99,[1]検索データ!$A:$B,2,FALSE)</f>
        <v>東海道</v>
      </c>
      <c r="H99" s="9" t="s">
        <v>303</v>
      </c>
      <c r="I99" s="9" t="str">
        <f t="shared" si="1"/>
        <v>4</v>
      </c>
      <c r="J99" s="11" t="s">
        <v>221</v>
      </c>
      <c r="K99" s="7" t="s">
        <v>222</v>
      </c>
      <c r="L99" s="9"/>
      <c r="M99" s="9"/>
      <c r="N99" s="9"/>
      <c r="O99" s="9"/>
      <c r="P99" s="9">
        <v>1</v>
      </c>
      <c r="Q99" s="9"/>
      <c r="R99" s="9"/>
      <c r="S99" s="9"/>
      <c r="T99" s="9"/>
      <c r="U99" s="9">
        <v>1</v>
      </c>
      <c r="V99" s="9"/>
      <c r="W99" s="9"/>
      <c r="X99" s="9"/>
      <c r="Y99" s="9"/>
      <c r="Z99" s="9">
        <v>1</v>
      </c>
      <c r="AA99" s="9"/>
      <c r="AB99" s="9"/>
      <c r="AC99" s="9">
        <v>1</v>
      </c>
      <c r="AD99" s="9"/>
      <c r="AE99" s="9"/>
      <c r="AF99" s="9"/>
      <c r="AG99" s="9"/>
      <c r="AH99" s="9">
        <v>1</v>
      </c>
      <c r="AI99" s="9"/>
      <c r="AJ99" s="9"/>
      <c r="AK99" s="9"/>
      <c r="AL99" s="9"/>
      <c r="AM99" s="9">
        <v>1</v>
      </c>
      <c r="AN99" s="9"/>
      <c r="AO99" s="9"/>
      <c r="AP99" s="9"/>
      <c r="AQ99" s="12"/>
      <c r="AR99" s="12" t="s">
        <v>304</v>
      </c>
      <c r="AS99" s="12" t="s">
        <v>305</v>
      </c>
    </row>
    <row r="100" spans="1:45" ht="206.25" customHeight="1">
      <c r="A100" s="8">
        <f>VLOOKUP(H100,[1]検索データ!$A:$E,5,FALSE)</f>
        <v>82</v>
      </c>
      <c r="B100" s="9">
        <v>9</v>
      </c>
      <c r="C100" s="9"/>
      <c r="D100" s="9">
        <v>98</v>
      </c>
      <c r="E100" s="9" t="s">
        <v>33</v>
      </c>
      <c r="F100" s="10" t="str">
        <f>VLOOKUP(H100,[1]検索データ!$A:$C,3,FALSE)</f>
        <v>静岡</v>
      </c>
      <c r="G100" s="10" t="str">
        <f>VLOOKUP(H100,[1]検索データ!$A:$B,2,FALSE)</f>
        <v>東海道</v>
      </c>
      <c r="H100" s="9" t="s">
        <v>306</v>
      </c>
      <c r="I100" s="9" t="str">
        <f t="shared" si="1"/>
        <v/>
      </c>
      <c r="J100" s="9"/>
      <c r="K100" s="7"/>
      <c r="L100" s="9"/>
      <c r="M100" s="9"/>
      <c r="N100" s="9"/>
      <c r="O100" s="9"/>
      <c r="P100" s="9"/>
      <c r="Q100" s="9">
        <v>1</v>
      </c>
      <c r="R100" s="9"/>
      <c r="S100" s="9"/>
      <c r="T100" s="9"/>
      <c r="U100" s="9">
        <v>1</v>
      </c>
      <c r="V100" s="9"/>
      <c r="W100" s="9"/>
      <c r="X100" s="9"/>
      <c r="Y100" s="9"/>
      <c r="Z100" s="9">
        <v>1</v>
      </c>
      <c r="AA100" s="9"/>
      <c r="AB100" s="9"/>
      <c r="AC100" s="9"/>
      <c r="AD100" s="9">
        <v>1</v>
      </c>
      <c r="AE100" s="9"/>
      <c r="AF100" s="9"/>
      <c r="AG100" s="9"/>
      <c r="AH100" s="9">
        <v>1</v>
      </c>
      <c r="AI100" s="9"/>
      <c r="AJ100" s="9"/>
      <c r="AK100" s="9"/>
      <c r="AL100" s="9"/>
      <c r="AM100" s="9"/>
      <c r="AN100" s="9"/>
      <c r="AO100" s="9">
        <v>1</v>
      </c>
      <c r="AP100" s="9"/>
      <c r="AQ100" s="12" t="s">
        <v>307</v>
      </c>
      <c r="AR100" s="12" t="s">
        <v>308</v>
      </c>
      <c r="AS100" s="12" t="s">
        <v>309</v>
      </c>
    </row>
    <row r="101" spans="1:45" ht="45" customHeight="1">
      <c r="A101" s="8">
        <f>VLOOKUP(H101,[1]検索データ!$A:$E,5,FALSE)</f>
        <v>83</v>
      </c>
      <c r="B101" s="9">
        <v>379</v>
      </c>
      <c r="C101" s="9"/>
      <c r="D101" s="9">
        <v>99</v>
      </c>
      <c r="E101" s="9" t="s">
        <v>26</v>
      </c>
      <c r="F101" s="10" t="str">
        <f>VLOOKUP(H101,[1]検索データ!$A:$C,3,FALSE)</f>
        <v>静岡</v>
      </c>
      <c r="G101" s="10" t="str">
        <f>VLOOKUP(H101,[1]検索データ!$A:$B,2,FALSE)</f>
        <v>東海道</v>
      </c>
      <c r="H101" s="9" t="s">
        <v>310</v>
      </c>
      <c r="I101" s="9" t="str">
        <f t="shared" si="1"/>
        <v>6</v>
      </c>
      <c r="J101" s="11" t="s">
        <v>56</v>
      </c>
      <c r="K101" s="7" t="s">
        <v>44</v>
      </c>
      <c r="L101" s="9"/>
      <c r="M101" s="9"/>
      <c r="N101" s="9"/>
      <c r="O101" s="9"/>
      <c r="P101" s="9"/>
      <c r="Q101" s="9">
        <v>1</v>
      </c>
      <c r="R101" s="9"/>
      <c r="S101" s="9"/>
      <c r="T101" s="9"/>
      <c r="U101" s="9"/>
      <c r="V101" s="9"/>
      <c r="W101" s="9"/>
      <c r="X101" s="9"/>
      <c r="Y101" s="9"/>
      <c r="Z101" s="9">
        <v>1</v>
      </c>
      <c r="AA101" s="9"/>
      <c r="AB101" s="9"/>
      <c r="AC101" s="9"/>
      <c r="AD101" s="9">
        <v>1</v>
      </c>
      <c r="AE101" s="9"/>
      <c r="AF101" s="9"/>
      <c r="AG101" s="9"/>
      <c r="AH101" s="9"/>
      <c r="AI101" s="9"/>
      <c r="AJ101" s="9">
        <v>1</v>
      </c>
      <c r="AK101" s="9"/>
      <c r="AL101" s="9"/>
      <c r="AM101" s="9"/>
      <c r="AN101" s="9"/>
      <c r="AO101" s="9"/>
      <c r="AP101" s="9">
        <v>1</v>
      </c>
      <c r="AQ101" s="12"/>
      <c r="AR101" s="12" t="s">
        <v>311</v>
      </c>
      <c r="AS101" s="12" t="s">
        <v>312</v>
      </c>
    </row>
    <row r="102" spans="1:45" ht="99.75" customHeight="1">
      <c r="A102" s="8">
        <f>VLOOKUP(H102,[1]検索データ!$A:$E,5,FALSE)</f>
        <v>83</v>
      </c>
      <c r="B102" s="9">
        <v>422</v>
      </c>
      <c r="C102" s="9"/>
      <c r="D102" s="9">
        <v>100</v>
      </c>
      <c r="E102" s="9" t="s">
        <v>33</v>
      </c>
      <c r="F102" s="10" t="str">
        <f>VLOOKUP(H102,[1]検索データ!$A:$C,3,FALSE)</f>
        <v>静岡</v>
      </c>
      <c r="G102" s="10" t="str">
        <f>VLOOKUP(H102,[1]検索データ!$A:$B,2,FALSE)</f>
        <v>東海道</v>
      </c>
      <c r="H102" s="9" t="s">
        <v>310</v>
      </c>
      <c r="I102" s="9" t="str">
        <f t="shared" si="1"/>
        <v>2</v>
      </c>
      <c r="J102" s="11" t="s">
        <v>313</v>
      </c>
      <c r="K102" s="7" t="s">
        <v>314</v>
      </c>
      <c r="L102" s="9"/>
      <c r="M102" s="9"/>
      <c r="N102" s="9"/>
      <c r="O102" s="9"/>
      <c r="P102" s="9">
        <v>1</v>
      </c>
      <c r="Q102" s="9"/>
      <c r="R102" s="9"/>
      <c r="S102" s="9">
        <v>1</v>
      </c>
      <c r="T102" s="9"/>
      <c r="U102" s="9"/>
      <c r="V102" s="9"/>
      <c r="W102" s="9"/>
      <c r="X102" s="9"/>
      <c r="Y102" s="9"/>
      <c r="Z102" s="9">
        <v>1</v>
      </c>
      <c r="AA102" s="9"/>
      <c r="AB102" s="9"/>
      <c r="AC102" s="9">
        <v>1</v>
      </c>
      <c r="AD102" s="9"/>
      <c r="AE102" s="9"/>
      <c r="AF102" s="9"/>
      <c r="AG102" s="9"/>
      <c r="AH102" s="9"/>
      <c r="AI102" s="9">
        <v>1</v>
      </c>
      <c r="AJ102" s="9"/>
      <c r="AK102" s="9"/>
      <c r="AL102" s="9"/>
      <c r="AM102" s="9"/>
      <c r="AN102" s="9">
        <v>1</v>
      </c>
      <c r="AO102" s="9"/>
      <c r="AP102" s="9"/>
      <c r="AQ102" s="12" t="s">
        <v>315</v>
      </c>
      <c r="AR102" s="12" t="s">
        <v>316</v>
      </c>
      <c r="AS102" s="12" t="s">
        <v>317</v>
      </c>
    </row>
    <row r="103" spans="1:45" ht="41.25" customHeight="1">
      <c r="A103" s="8">
        <f>VLOOKUP(H103,[1]検索データ!$A:$E,5,FALSE)</f>
        <v>83</v>
      </c>
      <c r="B103" s="9">
        <v>435</v>
      </c>
      <c r="C103" s="9"/>
      <c r="D103" s="9">
        <v>101</v>
      </c>
      <c r="E103" s="9" t="s">
        <v>33</v>
      </c>
      <c r="F103" s="10" t="str">
        <f>VLOOKUP(H103,[1]検索データ!$A:$C,3,FALSE)</f>
        <v>静岡</v>
      </c>
      <c r="G103" s="10" t="str">
        <f>VLOOKUP(H103,[1]検索データ!$A:$B,2,FALSE)</f>
        <v>東海道</v>
      </c>
      <c r="H103" s="9" t="s">
        <v>310</v>
      </c>
      <c r="I103" s="9" t="str">
        <f t="shared" si="1"/>
        <v>5</v>
      </c>
      <c r="J103" s="11" t="s">
        <v>74</v>
      </c>
      <c r="K103" s="7" t="s">
        <v>40</v>
      </c>
      <c r="L103" s="9"/>
      <c r="M103" s="9">
        <v>1</v>
      </c>
      <c r="N103" s="9"/>
      <c r="O103" s="9"/>
      <c r="P103" s="9"/>
      <c r="Q103" s="9"/>
      <c r="R103" s="9"/>
      <c r="S103" s="9">
        <v>1</v>
      </c>
      <c r="T103" s="9"/>
      <c r="U103" s="9"/>
      <c r="V103" s="9"/>
      <c r="W103" s="9"/>
      <c r="X103" s="9">
        <v>1</v>
      </c>
      <c r="Y103" s="9"/>
      <c r="Z103" s="9"/>
      <c r="AA103" s="9"/>
      <c r="AB103" s="9"/>
      <c r="AC103" s="9">
        <v>1</v>
      </c>
      <c r="AD103" s="9"/>
      <c r="AE103" s="9"/>
      <c r="AF103" s="9"/>
      <c r="AG103" s="9">
        <v>1</v>
      </c>
      <c r="AH103" s="9"/>
      <c r="AI103" s="9"/>
      <c r="AJ103" s="9"/>
      <c r="AK103" s="9"/>
      <c r="AL103" s="9">
        <v>1</v>
      </c>
      <c r="AM103" s="9"/>
      <c r="AN103" s="9"/>
      <c r="AO103" s="9"/>
      <c r="AP103" s="9"/>
      <c r="AQ103" s="12"/>
      <c r="AR103" s="12" t="s">
        <v>318</v>
      </c>
      <c r="AS103" s="12"/>
    </row>
    <row r="104" spans="1:45" ht="29.25" customHeight="1">
      <c r="A104" s="8">
        <f>VLOOKUP(H104,[1]検索データ!$A:$E,5,FALSE)</f>
        <v>85</v>
      </c>
      <c r="B104" s="9">
        <v>431</v>
      </c>
      <c r="C104" s="9"/>
      <c r="D104" s="9">
        <v>102</v>
      </c>
      <c r="E104" s="9" t="s">
        <v>26</v>
      </c>
      <c r="F104" s="10" t="str">
        <f>VLOOKUP(H104,[1]検索データ!$A:$C,3,FALSE)</f>
        <v>静岡</v>
      </c>
      <c r="G104" s="10" t="str">
        <f>VLOOKUP(H104,[1]検索データ!$A:$B,2,FALSE)</f>
        <v>東海道</v>
      </c>
      <c r="H104" s="9" t="s">
        <v>319</v>
      </c>
      <c r="I104" s="9" t="str">
        <f t="shared" si="1"/>
        <v>5</v>
      </c>
      <c r="J104" s="11" t="s">
        <v>74</v>
      </c>
      <c r="K104" s="7" t="s">
        <v>40</v>
      </c>
      <c r="L104" s="9"/>
      <c r="M104" s="9"/>
      <c r="N104" s="9"/>
      <c r="O104" s="9"/>
      <c r="P104" s="9">
        <v>1</v>
      </c>
      <c r="Q104" s="9"/>
      <c r="R104" s="9"/>
      <c r="S104" s="9"/>
      <c r="T104" s="9"/>
      <c r="U104" s="9">
        <v>1</v>
      </c>
      <c r="V104" s="9"/>
      <c r="W104" s="9"/>
      <c r="X104" s="9"/>
      <c r="Y104" s="9"/>
      <c r="Z104" s="9">
        <v>1</v>
      </c>
      <c r="AA104" s="9"/>
      <c r="AB104" s="9"/>
      <c r="AC104" s="9"/>
      <c r="AD104" s="9"/>
      <c r="AE104" s="9"/>
      <c r="AF104" s="9"/>
      <c r="AG104" s="9"/>
      <c r="AH104" s="9"/>
      <c r="AI104" s="9">
        <v>1</v>
      </c>
      <c r="AJ104" s="9"/>
      <c r="AK104" s="9"/>
      <c r="AL104" s="9"/>
      <c r="AM104" s="9"/>
      <c r="AN104" s="9"/>
      <c r="AO104" s="9">
        <v>1</v>
      </c>
      <c r="AP104" s="9"/>
      <c r="AQ104" s="12"/>
      <c r="AR104" s="12"/>
      <c r="AS104" s="12"/>
    </row>
    <row r="105" spans="1:45" ht="29.25" customHeight="1">
      <c r="A105" s="8">
        <f>VLOOKUP(H105,[1]検索データ!$A:$E,5,FALSE)</f>
        <v>86</v>
      </c>
      <c r="B105" s="9">
        <v>436</v>
      </c>
      <c r="C105" s="9"/>
      <c r="D105" s="9">
        <v>103</v>
      </c>
      <c r="E105" s="9" t="s">
        <v>26</v>
      </c>
      <c r="F105" s="10" t="str">
        <f>VLOOKUP(H105,[1]検索データ!$A:$C,3,FALSE)</f>
        <v>静岡</v>
      </c>
      <c r="G105" s="10" t="str">
        <f>VLOOKUP(H105,[1]検索データ!$A:$B,2,FALSE)</f>
        <v>東海道</v>
      </c>
      <c r="H105" s="9" t="s">
        <v>320</v>
      </c>
      <c r="I105" s="9" t="str">
        <f t="shared" si="1"/>
        <v>6</v>
      </c>
      <c r="J105" s="11" t="s">
        <v>214</v>
      </c>
      <c r="K105" s="7" t="s">
        <v>40</v>
      </c>
      <c r="L105" s="9"/>
      <c r="M105" s="9">
        <v>1</v>
      </c>
      <c r="N105" s="9"/>
      <c r="O105" s="9"/>
      <c r="P105" s="9"/>
      <c r="Q105" s="9"/>
      <c r="R105" s="9"/>
      <c r="S105" s="9"/>
      <c r="T105" s="9"/>
      <c r="U105" s="9">
        <v>1</v>
      </c>
      <c r="V105" s="9"/>
      <c r="W105" s="9"/>
      <c r="X105" s="9"/>
      <c r="Y105" s="9">
        <v>1</v>
      </c>
      <c r="Z105" s="9"/>
      <c r="AA105" s="9"/>
      <c r="AB105" s="9"/>
      <c r="AC105" s="9"/>
      <c r="AD105" s="9">
        <v>1</v>
      </c>
      <c r="AE105" s="9"/>
      <c r="AF105" s="9"/>
      <c r="AG105" s="9"/>
      <c r="AH105" s="9">
        <v>1</v>
      </c>
      <c r="AI105" s="9"/>
      <c r="AJ105" s="9"/>
      <c r="AK105" s="9"/>
      <c r="AL105" s="9"/>
      <c r="AM105" s="9">
        <v>1</v>
      </c>
      <c r="AN105" s="9"/>
      <c r="AO105" s="9"/>
      <c r="AP105" s="9"/>
      <c r="AQ105" s="12"/>
      <c r="AR105" s="12" t="s">
        <v>321</v>
      </c>
      <c r="AS105" s="12"/>
    </row>
    <row r="106" spans="1:45" ht="131.25" customHeight="1">
      <c r="A106" s="8">
        <f>VLOOKUP(H106,[1]検索データ!$A:$E,5,FALSE)</f>
        <v>87</v>
      </c>
      <c r="B106" s="9">
        <v>7</v>
      </c>
      <c r="C106" s="9"/>
      <c r="D106" s="9">
        <v>104</v>
      </c>
      <c r="E106" s="9" t="s">
        <v>26</v>
      </c>
      <c r="F106" s="10" t="str">
        <f>VLOOKUP(H106,[1]検索データ!$A:$C,3,FALSE)</f>
        <v>静岡</v>
      </c>
      <c r="G106" s="10" t="str">
        <f>VLOOKUP(H106,[1]検索データ!$A:$B,2,FALSE)</f>
        <v>東海道</v>
      </c>
      <c r="H106" s="9" t="s">
        <v>322</v>
      </c>
      <c r="I106" s="9" t="str">
        <f t="shared" si="1"/>
        <v>5</v>
      </c>
      <c r="J106" s="11" t="s">
        <v>109</v>
      </c>
      <c r="K106" s="7"/>
      <c r="L106" s="9"/>
      <c r="M106" s="9"/>
      <c r="N106" s="9"/>
      <c r="O106" s="9">
        <v>1</v>
      </c>
      <c r="P106" s="9"/>
      <c r="Q106" s="9"/>
      <c r="R106" s="9"/>
      <c r="S106" s="9"/>
      <c r="T106" s="9">
        <v>1</v>
      </c>
      <c r="U106" s="9"/>
      <c r="V106" s="9"/>
      <c r="W106" s="9"/>
      <c r="X106" s="9"/>
      <c r="Y106" s="9">
        <v>1</v>
      </c>
      <c r="Z106" s="9"/>
      <c r="AA106" s="9"/>
      <c r="AB106" s="9"/>
      <c r="AC106" s="9"/>
      <c r="AD106" s="9">
        <v>1</v>
      </c>
      <c r="AE106" s="9"/>
      <c r="AF106" s="9"/>
      <c r="AG106" s="9"/>
      <c r="AH106" s="9"/>
      <c r="AI106" s="9"/>
      <c r="AJ106" s="9"/>
      <c r="AK106" s="9">
        <v>1</v>
      </c>
      <c r="AL106" s="9"/>
      <c r="AM106" s="9"/>
      <c r="AN106" s="9"/>
      <c r="AO106" s="9"/>
      <c r="AP106" s="9">
        <v>1</v>
      </c>
      <c r="AQ106" s="12" t="s">
        <v>323</v>
      </c>
      <c r="AR106" s="12" t="s">
        <v>324</v>
      </c>
      <c r="AS106" s="12"/>
    </row>
    <row r="107" spans="1:45" ht="100.5" customHeight="1">
      <c r="A107" s="8">
        <f>VLOOKUP(H107,[1]検索データ!$A:$E,5,FALSE)</f>
        <v>89</v>
      </c>
      <c r="B107" s="9">
        <v>158</v>
      </c>
      <c r="C107" s="9"/>
      <c r="D107" s="9">
        <v>105</v>
      </c>
      <c r="E107" s="9" t="s">
        <v>33</v>
      </c>
      <c r="F107" s="10" t="str">
        <f>VLOOKUP(H107,[1]検索データ!$A:$C,3,FALSE)</f>
        <v>静岡</v>
      </c>
      <c r="G107" s="10" t="str">
        <f>VLOOKUP(H107,[1]検索データ!$A:$B,2,FALSE)</f>
        <v>東海道</v>
      </c>
      <c r="H107" s="9" t="s">
        <v>325</v>
      </c>
      <c r="I107" s="9" t="str">
        <f t="shared" si="1"/>
        <v>6</v>
      </c>
      <c r="J107" s="11" t="s">
        <v>69</v>
      </c>
      <c r="K107" s="7" t="s">
        <v>326</v>
      </c>
      <c r="L107" s="9"/>
      <c r="M107" s="9"/>
      <c r="N107" s="9"/>
      <c r="O107" s="9"/>
      <c r="P107" s="9">
        <v>1</v>
      </c>
      <c r="Q107" s="9"/>
      <c r="R107" s="9"/>
      <c r="S107" s="9"/>
      <c r="T107" s="9"/>
      <c r="U107" s="9"/>
      <c r="V107" s="9">
        <v>1</v>
      </c>
      <c r="W107" s="9"/>
      <c r="X107" s="9"/>
      <c r="Y107" s="9"/>
      <c r="Z107" s="9"/>
      <c r="AA107" s="9">
        <v>1</v>
      </c>
      <c r="AB107" s="9"/>
      <c r="AC107" s="9"/>
      <c r="AD107" s="9"/>
      <c r="AE107" s="9"/>
      <c r="AF107" s="9">
        <v>1</v>
      </c>
      <c r="AG107" s="9"/>
      <c r="AH107" s="9"/>
      <c r="AI107" s="9"/>
      <c r="AJ107" s="9"/>
      <c r="AK107" s="9">
        <v>1</v>
      </c>
      <c r="AL107" s="9"/>
      <c r="AM107" s="9"/>
      <c r="AN107" s="9"/>
      <c r="AO107" s="9">
        <v>1</v>
      </c>
      <c r="AP107" s="9"/>
      <c r="AQ107" s="12" t="s">
        <v>327</v>
      </c>
      <c r="AR107" s="12" t="s">
        <v>328</v>
      </c>
      <c r="AS107" s="12" t="s">
        <v>329</v>
      </c>
    </row>
    <row r="108" spans="1:45" ht="71.25" customHeight="1">
      <c r="A108" s="8">
        <f>VLOOKUP(H108,[1]検索データ!$A:$E,5,FALSE)</f>
        <v>89</v>
      </c>
      <c r="B108" s="9">
        <v>159</v>
      </c>
      <c r="C108" s="9"/>
      <c r="D108" s="9">
        <v>106</v>
      </c>
      <c r="E108" s="9" t="s">
        <v>26</v>
      </c>
      <c r="F108" s="10" t="str">
        <f>VLOOKUP(H108,[1]検索データ!$A:$C,3,FALSE)</f>
        <v>静岡</v>
      </c>
      <c r="G108" s="10" t="str">
        <f>VLOOKUP(H108,[1]検索データ!$A:$B,2,FALSE)</f>
        <v>東海道</v>
      </c>
      <c r="H108" s="9" t="s">
        <v>325</v>
      </c>
      <c r="I108" s="9" t="str">
        <f t="shared" si="1"/>
        <v>5</v>
      </c>
      <c r="J108" s="11" t="s">
        <v>90</v>
      </c>
      <c r="K108" s="7" t="s">
        <v>330</v>
      </c>
      <c r="L108" s="9"/>
      <c r="M108" s="9"/>
      <c r="N108" s="9"/>
      <c r="O108" s="9">
        <v>1</v>
      </c>
      <c r="P108" s="9"/>
      <c r="Q108" s="9"/>
      <c r="R108" s="9"/>
      <c r="S108" s="9"/>
      <c r="T108" s="9"/>
      <c r="U108" s="9"/>
      <c r="V108" s="9">
        <v>1</v>
      </c>
      <c r="W108" s="9"/>
      <c r="X108" s="9"/>
      <c r="Y108" s="9"/>
      <c r="Z108" s="9">
        <v>1</v>
      </c>
      <c r="AA108" s="9"/>
      <c r="AB108" s="9"/>
      <c r="AC108" s="9"/>
      <c r="AD108" s="9">
        <v>1</v>
      </c>
      <c r="AE108" s="9"/>
      <c r="AF108" s="9"/>
      <c r="AG108" s="9"/>
      <c r="AH108" s="9"/>
      <c r="AI108" s="9"/>
      <c r="AJ108" s="9">
        <v>1</v>
      </c>
      <c r="AK108" s="9"/>
      <c r="AL108" s="9"/>
      <c r="AM108" s="9"/>
      <c r="AN108" s="9"/>
      <c r="AO108" s="9">
        <v>1</v>
      </c>
      <c r="AP108" s="9"/>
      <c r="AQ108" s="12" t="s">
        <v>331</v>
      </c>
      <c r="AR108" s="12" t="s">
        <v>332</v>
      </c>
      <c r="AS108" s="12"/>
    </row>
    <row r="109" spans="1:45" ht="45.75" customHeight="1">
      <c r="A109" s="8">
        <f>VLOOKUP(H109,[1]検索データ!$A:$E,5,FALSE)</f>
        <v>89</v>
      </c>
      <c r="B109" s="9">
        <v>299</v>
      </c>
      <c r="C109" s="9"/>
      <c r="D109" s="9">
        <v>107</v>
      </c>
      <c r="E109" s="9" t="s">
        <v>33</v>
      </c>
      <c r="F109" s="10" t="str">
        <f>VLOOKUP(H109,[1]検索データ!$A:$C,3,FALSE)</f>
        <v>静岡</v>
      </c>
      <c r="G109" s="10" t="str">
        <f>VLOOKUP(H109,[1]検索データ!$A:$B,2,FALSE)</f>
        <v>東海道</v>
      </c>
      <c r="H109" s="9" t="s">
        <v>325</v>
      </c>
      <c r="I109" s="9" t="str">
        <f t="shared" si="1"/>
        <v>7</v>
      </c>
      <c r="J109" s="11" t="s">
        <v>231</v>
      </c>
      <c r="K109" s="7" t="s">
        <v>36</v>
      </c>
      <c r="L109" s="9"/>
      <c r="M109" s="9"/>
      <c r="N109" s="9"/>
      <c r="O109" s="9"/>
      <c r="P109" s="9"/>
      <c r="Q109" s="9">
        <v>1</v>
      </c>
      <c r="R109" s="9"/>
      <c r="S109" s="9">
        <v>1</v>
      </c>
      <c r="T109" s="9"/>
      <c r="U109" s="9"/>
      <c r="V109" s="9"/>
      <c r="W109" s="9"/>
      <c r="X109" s="9"/>
      <c r="Y109" s="9"/>
      <c r="Z109" s="9">
        <v>1</v>
      </c>
      <c r="AA109" s="9"/>
      <c r="AB109" s="9"/>
      <c r="AC109" s="9"/>
      <c r="AD109" s="9">
        <v>1</v>
      </c>
      <c r="AE109" s="9"/>
      <c r="AF109" s="9"/>
      <c r="AG109" s="9"/>
      <c r="AH109" s="9"/>
      <c r="AI109" s="9"/>
      <c r="AJ109" s="9">
        <v>1</v>
      </c>
      <c r="AK109" s="9"/>
      <c r="AL109" s="9"/>
      <c r="AM109" s="9"/>
      <c r="AN109" s="9">
        <v>1</v>
      </c>
      <c r="AO109" s="9"/>
      <c r="AP109" s="9"/>
      <c r="AQ109" s="12"/>
      <c r="AR109" s="12" t="s">
        <v>333</v>
      </c>
      <c r="AS109" s="12" t="s">
        <v>334</v>
      </c>
    </row>
    <row r="110" spans="1:45" ht="45.75" customHeight="1">
      <c r="A110" s="8">
        <f>VLOOKUP(H110,[1]検索データ!$A:$E,5,FALSE)</f>
        <v>89</v>
      </c>
      <c r="B110" s="9">
        <v>349</v>
      </c>
      <c r="C110" s="9"/>
      <c r="D110" s="9">
        <v>108</v>
      </c>
      <c r="E110" s="9" t="s">
        <v>26</v>
      </c>
      <c r="F110" s="10" t="str">
        <f>VLOOKUP(H110,[1]検索データ!$A:$C,3,FALSE)</f>
        <v>静岡</v>
      </c>
      <c r="G110" s="10" t="str">
        <f>VLOOKUP(H110,[1]検索データ!$A:$B,2,FALSE)</f>
        <v>東海道</v>
      </c>
      <c r="H110" s="9" t="s">
        <v>325</v>
      </c>
      <c r="I110" s="9" t="str">
        <f t="shared" si="1"/>
        <v>4</v>
      </c>
      <c r="J110" s="11" t="s">
        <v>335</v>
      </c>
      <c r="K110" s="7" t="s">
        <v>336</v>
      </c>
      <c r="L110" s="9"/>
      <c r="M110" s="9"/>
      <c r="N110" s="9"/>
      <c r="O110" s="9"/>
      <c r="P110" s="9"/>
      <c r="Q110" s="9">
        <v>1</v>
      </c>
      <c r="R110" s="9"/>
      <c r="S110" s="9">
        <v>1</v>
      </c>
      <c r="T110" s="9"/>
      <c r="U110" s="9"/>
      <c r="V110" s="9"/>
      <c r="W110" s="9"/>
      <c r="X110" s="9"/>
      <c r="Y110" s="9"/>
      <c r="Z110" s="9"/>
      <c r="AA110" s="9">
        <v>1</v>
      </c>
      <c r="AB110" s="9"/>
      <c r="AC110" s="9"/>
      <c r="AD110" s="9"/>
      <c r="AE110" s="9">
        <v>1</v>
      </c>
      <c r="AF110" s="9"/>
      <c r="AG110" s="9"/>
      <c r="AH110" s="9">
        <v>1</v>
      </c>
      <c r="AI110" s="9"/>
      <c r="AJ110" s="9"/>
      <c r="AK110" s="9"/>
      <c r="AL110" s="9"/>
      <c r="AM110" s="9"/>
      <c r="AN110" s="9"/>
      <c r="AO110" s="9">
        <v>1</v>
      </c>
      <c r="AP110" s="9"/>
      <c r="AQ110" s="12"/>
      <c r="AR110" s="12"/>
      <c r="AS110" s="12" t="s">
        <v>337</v>
      </c>
    </row>
    <row r="111" spans="1:45" ht="45.75" customHeight="1">
      <c r="A111" s="8">
        <f>VLOOKUP(H111,[1]検索データ!$A:$E,5,FALSE)</f>
        <v>97</v>
      </c>
      <c r="B111" s="9">
        <v>11</v>
      </c>
      <c r="C111" s="9"/>
      <c r="D111" s="9">
        <v>109</v>
      </c>
      <c r="E111" s="9" t="s">
        <v>26</v>
      </c>
      <c r="F111" s="10" t="str">
        <f>VLOOKUP(H111,[1]検索データ!$A:$C,3,FALSE)</f>
        <v>愛知</v>
      </c>
      <c r="G111" s="10" t="str">
        <f>VLOOKUP(H111,[1]検索データ!$A:$B,2,FALSE)</f>
        <v>東海道</v>
      </c>
      <c r="H111" s="9" t="s">
        <v>338</v>
      </c>
      <c r="I111" s="9" t="str">
        <f t="shared" si="1"/>
        <v>2</v>
      </c>
      <c r="J111" s="11" t="s">
        <v>163</v>
      </c>
      <c r="K111" s="7" t="s">
        <v>339</v>
      </c>
      <c r="L111" s="9"/>
      <c r="M111" s="9"/>
      <c r="N111" s="9"/>
      <c r="O111" s="9"/>
      <c r="P111" s="9"/>
      <c r="Q111" s="9">
        <v>1</v>
      </c>
      <c r="R111" s="9"/>
      <c r="S111" s="9">
        <v>1</v>
      </c>
      <c r="T111" s="9"/>
      <c r="U111" s="9"/>
      <c r="V111" s="9"/>
      <c r="W111" s="9"/>
      <c r="X111" s="9">
        <v>1</v>
      </c>
      <c r="Y111" s="9"/>
      <c r="Z111" s="9"/>
      <c r="AA111" s="9"/>
      <c r="AB111" s="9"/>
      <c r="AC111" s="9">
        <v>1</v>
      </c>
      <c r="AD111" s="9"/>
      <c r="AE111" s="9"/>
      <c r="AF111" s="9"/>
      <c r="AG111" s="9">
        <v>1</v>
      </c>
      <c r="AH111" s="9"/>
      <c r="AI111" s="9"/>
      <c r="AJ111" s="9"/>
      <c r="AK111" s="9"/>
      <c r="AL111" s="9"/>
      <c r="AM111" s="9">
        <v>1</v>
      </c>
      <c r="AN111" s="9"/>
      <c r="AO111" s="9"/>
      <c r="AP111" s="9"/>
      <c r="AQ111" s="12" t="s">
        <v>340</v>
      </c>
      <c r="AR111" s="12" t="s">
        <v>341</v>
      </c>
      <c r="AS111" s="12"/>
    </row>
    <row r="112" spans="1:45" ht="59.25" customHeight="1">
      <c r="A112" s="8">
        <f>VLOOKUP(H112,[1]検索データ!$A:$E,5,FALSE)</f>
        <v>97</v>
      </c>
      <c r="B112" s="9">
        <v>361</v>
      </c>
      <c r="C112" s="9"/>
      <c r="D112" s="9">
        <v>110</v>
      </c>
      <c r="E112" s="9" t="s">
        <v>33</v>
      </c>
      <c r="F112" s="10" t="str">
        <f>VLOOKUP(H112,[1]検索データ!$A:$C,3,FALSE)</f>
        <v>愛知</v>
      </c>
      <c r="G112" s="10" t="str">
        <f>VLOOKUP(H112,[1]検索データ!$A:$B,2,FALSE)</f>
        <v>東海道</v>
      </c>
      <c r="H112" s="9" t="s">
        <v>338</v>
      </c>
      <c r="I112" s="9" t="str">
        <f t="shared" si="1"/>
        <v>3</v>
      </c>
      <c r="J112" s="11" t="s">
        <v>342</v>
      </c>
      <c r="K112" s="7" t="s">
        <v>326</v>
      </c>
      <c r="L112" s="9"/>
      <c r="M112" s="9">
        <v>1</v>
      </c>
      <c r="N112" s="9"/>
      <c r="O112" s="9"/>
      <c r="P112" s="9"/>
      <c r="Q112" s="9"/>
      <c r="R112" s="9"/>
      <c r="S112" s="9"/>
      <c r="T112" s="9"/>
      <c r="U112" s="9">
        <v>1</v>
      </c>
      <c r="V112" s="9"/>
      <c r="W112" s="9"/>
      <c r="X112" s="9"/>
      <c r="Y112" s="9"/>
      <c r="Z112" s="9">
        <v>1</v>
      </c>
      <c r="AA112" s="9"/>
      <c r="AB112" s="9"/>
      <c r="AC112" s="9"/>
      <c r="AD112" s="9">
        <v>1</v>
      </c>
      <c r="AE112" s="9"/>
      <c r="AF112" s="9"/>
      <c r="AG112" s="9"/>
      <c r="AH112" s="9">
        <v>1</v>
      </c>
      <c r="AI112" s="9"/>
      <c r="AJ112" s="9"/>
      <c r="AK112" s="9"/>
      <c r="AL112" s="9"/>
      <c r="AM112" s="9">
        <v>1</v>
      </c>
      <c r="AN112" s="9"/>
      <c r="AO112" s="9"/>
      <c r="AP112" s="9"/>
      <c r="AQ112" s="12" t="s">
        <v>343</v>
      </c>
      <c r="AR112" s="12" t="s">
        <v>344</v>
      </c>
      <c r="AS112" s="12" t="s">
        <v>345</v>
      </c>
    </row>
    <row r="113" spans="1:45" ht="110.25" customHeight="1">
      <c r="A113" s="8">
        <f>VLOOKUP(H113,[1]検索データ!$A:$E,5,FALSE)</f>
        <v>102</v>
      </c>
      <c r="B113" s="9">
        <v>470</v>
      </c>
      <c r="C113" s="9"/>
      <c r="D113" s="9">
        <v>111</v>
      </c>
      <c r="E113" s="9" t="s">
        <v>26</v>
      </c>
      <c r="F113" s="10" t="str">
        <f>VLOOKUP(H113,[1]検索データ!$A:$C,3,FALSE)</f>
        <v>愛知</v>
      </c>
      <c r="G113" s="10" t="str">
        <f>VLOOKUP(H113,[1]検索データ!$A:$B,2,FALSE)</f>
        <v>東海道</v>
      </c>
      <c r="H113" s="9" t="s">
        <v>346</v>
      </c>
      <c r="I113" s="9" t="str">
        <f t="shared" si="1"/>
        <v>6</v>
      </c>
      <c r="J113" s="9">
        <v>64</v>
      </c>
      <c r="K113" s="9" t="s">
        <v>44</v>
      </c>
      <c r="L113" s="9"/>
      <c r="M113" s="13"/>
      <c r="N113" s="13"/>
      <c r="O113" s="13">
        <v>1</v>
      </c>
      <c r="P113" s="13"/>
      <c r="Q113" s="13"/>
      <c r="R113" s="13"/>
      <c r="S113" s="13"/>
      <c r="T113" s="13"/>
      <c r="U113" s="13"/>
      <c r="V113" s="13">
        <v>1</v>
      </c>
      <c r="W113" s="13"/>
      <c r="X113" s="13"/>
      <c r="Y113" s="13">
        <v>1</v>
      </c>
      <c r="Z113" s="13"/>
      <c r="AA113" s="13"/>
      <c r="AB113" s="13"/>
      <c r="AC113" s="13"/>
      <c r="AD113" s="13"/>
      <c r="AE113" s="13"/>
      <c r="AF113" s="13">
        <v>1</v>
      </c>
      <c r="AG113" s="13"/>
      <c r="AH113" s="13"/>
      <c r="AI113" s="13"/>
      <c r="AJ113" s="13"/>
      <c r="AK113" s="13"/>
      <c r="AL113" s="13"/>
      <c r="AM113" s="9"/>
      <c r="AN113" s="9"/>
      <c r="AO113" s="9"/>
      <c r="AP113" s="9">
        <v>1</v>
      </c>
      <c r="AQ113" s="20" t="s">
        <v>347</v>
      </c>
      <c r="AR113" s="20" t="s">
        <v>348</v>
      </c>
      <c r="AS113" s="20" t="s">
        <v>349</v>
      </c>
    </row>
    <row r="114" spans="1:45" ht="45.75" customHeight="1">
      <c r="A114" s="8">
        <f>VLOOKUP(H114,[1]検索データ!$A:$E,5,FALSE)</f>
        <v>107</v>
      </c>
      <c r="B114" s="9">
        <v>195</v>
      </c>
      <c r="C114" s="9"/>
      <c r="D114" s="9">
        <v>112</v>
      </c>
      <c r="E114" s="9" t="s">
        <v>26</v>
      </c>
      <c r="F114" s="10" t="str">
        <f>VLOOKUP(H114,[1]検索データ!$A:$C,3,FALSE)</f>
        <v>愛知</v>
      </c>
      <c r="G114" s="10" t="str">
        <f>VLOOKUP(H114,[1]検索データ!$A:$B,2,FALSE)</f>
        <v>東海道</v>
      </c>
      <c r="H114" s="9" t="s">
        <v>350</v>
      </c>
      <c r="I114" s="9" t="str">
        <f t="shared" si="1"/>
        <v>3</v>
      </c>
      <c r="J114" s="11" t="s">
        <v>155</v>
      </c>
      <c r="K114" s="7"/>
      <c r="L114" s="9"/>
      <c r="M114" s="9">
        <v>1</v>
      </c>
      <c r="N114" s="9"/>
      <c r="O114" s="9"/>
      <c r="P114" s="9"/>
      <c r="Q114" s="9"/>
      <c r="R114" s="9"/>
      <c r="S114" s="9"/>
      <c r="T114" s="9"/>
      <c r="U114" s="9">
        <v>1</v>
      </c>
      <c r="V114" s="9"/>
      <c r="W114" s="9"/>
      <c r="X114" s="9"/>
      <c r="Y114" s="9">
        <v>1</v>
      </c>
      <c r="Z114" s="9"/>
      <c r="AA114" s="9"/>
      <c r="AB114" s="9"/>
      <c r="AC114" s="9"/>
      <c r="AD114" s="9">
        <v>1</v>
      </c>
      <c r="AE114" s="9"/>
      <c r="AF114" s="9"/>
      <c r="AG114" s="9"/>
      <c r="AH114" s="9"/>
      <c r="AI114" s="9"/>
      <c r="AJ114" s="9">
        <v>1</v>
      </c>
      <c r="AK114" s="9"/>
      <c r="AL114" s="9"/>
      <c r="AM114" s="9"/>
      <c r="AN114" s="9"/>
      <c r="AO114" s="9"/>
      <c r="AP114" s="9">
        <v>1</v>
      </c>
      <c r="AQ114" s="12" t="s">
        <v>351</v>
      </c>
      <c r="AR114" s="12" t="s">
        <v>352</v>
      </c>
      <c r="AS114" s="12" t="s">
        <v>353</v>
      </c>
    </row>
    <row r="115" spans="1:45" ht="78.75" customHeight="1">
      <c r="A115" s="8">
        <f>VLOOKUP(H115,[1]検索データ!$A:$E,5,FALSE)</f>
        <v>112</v>
      </c>
      <c r="B115" s="9">
        <v>205</v>
      </c>
      <c r="C115" s="9"/>
      <c r="D115" s="9">
        <v>113</v>
      </c>
      <c r="E115" s="9" t="s">
        <v>26</v>
      </c>
      <c r="F115" s="10" t="str">
        <f>VLOOKUP(H115,[1]検索データ!$A:$C,3,FALSE)</f>
        <v>愛知</v>
      </c>
      <c r="G115" s="10" t="str">
        <f>VLOOKUP(H115,[1]検索データ!$A:$B,2,FALSE)</f>
        <v>東海道</v>
      </c>
      <c r="H115" s="9" t="s">
        <v>354</v>
      </c>
      <c r="I115" s="9" t="str">
        <f t="shared" si="1"/>
        <v>7</v>
      </c>
      <c r="J115" s="11" t="s">
        <v>93</v>
      </c>
      <c r="K115" s="7" t="s">
        <v>29</v>
      </c>
      <c r="L115" s="9"/>
      <c r="M115" s="9"/>
      <c r="N115" s="9">
        <v>1</v>
      </c>
      <c r="O115" s="9"/>
      <c r="P115" s="9"/>
      <c r="Q115" s="9"/>
      <c r="R115" s="9">
        <v>1</v>
      </c>
      <c r="S115" s="9"/>
      <c r="T115" s="9"/>
      <c r="U115" s="9"/>
      <c r="V115" s="9"/>
      <c r="W115" s="9"/>
      <c r="X115" s="9"/>
      <c r="Y115" s="9">
        <v>1</v>
      </c>
      <c r="Z115" s="9"/>
      <c r="AA115" s="9"/>
      <c r="AB115" s="9"/>
      <c r="AC115" s="9">
        <v>1</v>
      </c>
      <c r="AD115" s="9"/>
      <c r="AE115" s="9"/>
      <c r="AF115" s="9"/>
      <c r="AG115" s="9"/>
      <c r="AH115" s="9">
        <v>1</v>
      </c>
      <c r="AI115" s="9"/>
      <c r="AJ115" s="9"/>
      <c r="AK115" s="9"/>
      <c r="AL115" s="9"/>
      <c r="AM115" s="9"/>
      <c r="AN115" s="9">
        <v>1</v>
      </c>
      <c r="AO115" s="9"/>
      <c r="AP115" s="9"/>
      <c r="AQ115" s="12" t="s">
        <v>355</v>
      </c>
      <c r="AR115" s="12" t="s">
        <v>356</v>
      </c>
      <c r="AS115" s="12" t="s">
        <v>357</v>
      </c>
    </row>
    <row r="116" spans="1:45" ht="41.25" customHeight="1">
      <c r="A116" s="8">
        <f>VLOOKUP(H116,[1]検索データ!$A:$E,5,FALSE)</f>
        <v>112</v>
      </c>
      <c r="B116" s="9">
        <v>365</v>
      </c>
      <c r="C116" s="9"/>
      <c r="D116" s="9">
        <v>114</v>
      </c>
      <c r="E116" s="9" t="s">
        <v>26</v>
      </c>
      <c r="F116" s="10" t="str">
        <f>VLOOKUP(H116,[1]検索データ!$A:$C,3,FALSE)</f>
        <v>愛知</v>
      </c>
      <c r="G116" s="10" t="str">
        <f>VLOOKUP(H116,[1]検索データ!$A:$B,2,FALSE)</f>
        <v>東海道</v>
      </c>
      <c r="H116" s="9" t="s">
        <v>354</v>
      </c>
      <c r="I116" s="9" t="str">
        <f t="shared" si="1"/>
        <v>5</v>
      </c>
      <c r="J116" s="11" t="s">
        <v>279</v>
      </c>
      <c r="K116" s="7" t="s">
        <v>40</v>
      </c>
      <c r="L116" s="9"/>
      <c r="M116" s="9"/>
      <c r="N116" s="9">
        <v>1</v>
      </c>
      <c r="O116" s="9"/>
      <c r="P116" s="9"/>
      <c r="Q116" s="9"/>
      <c r="R116" s="9"/>
      <c r="S116" s="9">
        <v>1</v>
      </c>
      <c r="T116" s="9"/>
      <c r="U116" s="9"/>
      <c r="V116" s="9"/>
      <c r="W116" s="9"/>
      <c r="X116" s="9"/>
      <c r="Y116" s="9"/>
      <c r="Z116" s="9">
        <v>1</v>
      </c>
      <c r="AA116" s="9"/>
      <c r="AB116" s="9"/>
      <c r="AC116" s="9"/>
      <c r="AD116" s="9">
        <v>1</v>
      </c>
      <c r="AE116" s="9"/>
      <c r="AF116" s="9"/>
      <c r="AG116" s="9"/>
      <c r="AH116" s="9"/>
      <c r="AI116" s="9"/>
      <c r="AJ116" s="9">
        <v>1</v>
      </c>
      <c r="AK116" s="9"/>
      <c r="AL116" s="9"/>
      <c r="AM116" s="9"/>
      <c r="AN116" s="9"/>
      <c r="AO116" s="9">
        <v>1</v>
      </c>
      <c r="AP116" s="9"/>
      <c r="AQ116" s="12"/>
      <c r="AR116" s="12" t="s">
        <v>358</v>
      </c>
      <c r="AS116" s="12" t="s">
        <v>359</v>
      </c>
    </row>
    <row r="117" spans="1:45" ht="59.25" customHeight="1">
      <c r="A117" s="8">
        <f>VLOOKUP(H117,[1]検索データ!$A:$E,5,FALSE)</f>
        <v>117</v>
      </c>
      <c r="B117" s="9">
        <v>294</v>
      </c>
      <c r="C117" s="9"/>
      <c r="D117" s="9">
        <v>115</v>
      </c>
      <c r="E117" s="9" t="s">
        <v>33</v>
      </c>
      <c r="F117" s="10" t="str">
        <f>VLOOKUP(H117,[1]検索データ!$A:$C,3,FALSE)</f>
        <v>愛知</v>
      </c>
      <c r="G117" s="10" t="str">
        <f>VLOOKUP(H117,[1]検索データ!$A:$B,2,FALSE)</f>
        <v>東海道</v>
      </c>
      <c r="H117" s="9" t="s">
        <v>360</v>
      </c>
      <c r="I117" s="9" t="str">
        <f t="shared" si="1"/>
        <v>6</v>
      </c>
      <c r="J117" s="11" t="s">
        <v>35</v>
      </c>
      <c r="K117" s="7" t="s">
        <v>274</v>
      </c>
      <c r="L117" s="9"/>
      <c r="M117" s="9"/>
      <c r="N117" s="9"/>
      <c r="O117" s="9"/>
      <c r="P117" s="9">
        <v>1</v>
      </c>
      <c r="Q117" s="9"/>
      <c r="R117" s="9"/>
      <c r="S117" s="9"/>
      <c r="T117" s="9">
        <v>1</v>
      </c>
      <c r="U117" s="9"/>
      <c r="V117" s="9"/>
      <c r="W117" s="9"/>
      <c r="X117" s="9"/>
      <c r="Y117" s="9">
        <v>1</v>
      </c>
      <c r="Z117" s="9"/>
      <c r="AA117" s="9"/>
      <c r="AB117" s="9"/>
      <c r="AC117" s="9"/>
      <c r="AD117" s="9"/>
      <c r="AE117" s="9">
        <v>1</v>
      </c>
      <c r="AF117" s="9"/>
      <c r="AG117" s="9"/>
      <c r="AH117" s="9"/>
      <c r="AI117" s="9">
        <v>1</v>
      </c>
      <c r="AJ117" s="9"/>
      <c r="AK117" s="9"/>
      <c r="AL117" s="9"/>
      <c r="AM117" s="9"/>
      <c r="AN117" s="9"/>
      <c r="AO117" s="9">
        <v>1</v>
      </c>
      <c r="AP117" s="9"/>
      <c r="AQ117" s="12"/>
      <c r="AR117" s="12" t="s">
        <v>361</v>
      </c>
      <c r="AS117" s="12"/>
    </row>
    <row r="118" spans="1:45" ht="88.5" customHeight="1">
      <c r="A118" s="8">
        <f>VLOOKUP(H118,[1]検索データ!$A:$E,5,FALSE)</f>
        <v>117</v>
      </c>
      <c r="B118" s="9">
        <v>300</v>
      </c>
      <c r="C118" s="9"/>
      <c r="D118" s="9">
        <v>116</v>
      </c>
      <c r="E118" s="9" t="s">
        <v>26</v>
      </c>
      <c r="F118" s="10" t="str">
        <f>VLOOKUP(H118,[1]検索データ!$A:$C,3,FALSE)</f>
        <v>愛知</v>
      </c>
      <c r="G118" s="10" t="str">
        <f>VLOOKUP(H118,[1]検索データ!$A:$B,2,FALSE)</f>
        <v>東海道</v>
      </c>
      <c r="H118" s="9" t="s">
        <v>360</v>
      </c>
      <c r="I118" s="9" t="str">
        <f t="shared" si="1"/>
        <v>7</v>
      </c>
      <c r="J118" s="11" t="s">
        <v>177</v>
      </c>
      <c r="K118" s="7" t="s">
        <v>44</v>
      </c>
      <c r="L118" s="9"/>
      <c r="M118" s="9"/>
      <c r="N118" s="9"/>
      <c r="O118" s="9"/>
      <c r="P118" s="9">
        <v>1</v>
      </c>
      <c r="Q118" s="9"/>
      <c r="R118" s="9"/>
      <c r="S118" s="9">
        <v>1</v>
      </c>
      <c r="T118" s="9"/>
      <c r="U118" s="9"/>
      <c r="V118" s="9"/>
      <c r="W118" s="9"/>
      <c r="X118" s="9"/>
      <c r="Y118" s="9"/>
      <c r="Z118" s="9"/>
      <c r="AA118" s="9">
        <v>1</v>
      </c>
      <c r="AB118" s="9">
        <v>1</v>
      </c>
      <c r="AC118" s="9"/>
      <c r="AD118" s="9"/>
      <c r="AE118" s="9"/>
      <c r="AF118" s="9"/>
      <c r="AG118" s="9"/>
      <c r="AH118" s="9"/>
      <c r="AI118" s="9"/>
      <c r="AJ118" s="9">
        <v>1</v>
      </c>
      <c r="AK118" s="9"/>
      <c r="AL118" s="9"/>
      <c r="AM118" s="9">
        <v>1</v>
      </c>
      <c r="AN118" s="9"/>
      <c r="AO118" s="9"/>
      <c r="AP118" s="9"/>
      <c r="AQ118" s="12" t="s">
        <v>362</v>
      </c>
      <c r="AR118" s="12" t="s">
        <v>363</v>
      </c>
      <c r="AS118" s="12" t="s">
        <v>364</v>
      </c>
    </row>
    <row r="119" spans="1:45" ht="111.75" customHeight="1">
      <c r="A119" s="8">
        <f>VLOOKUP(H119,[1]検索データ!$A:$E,5,FALSE)</f>
        <v>117</v>
      </c>
      <c r="B119" s="9">
        <v>302</v>
      </c>
      <c r="C119" s="9" t="s">
        <v>365</v>
      </c>
      <c r="D119" s="9">
        <v>117</v>
      </c>
      <c r="E119" s="9" t="s">
        <v>33</v>
      </c>
      <c r="F119" s="10" t="str">
        <f>VLOOKUP(H119,[1]検索データ!$A:$C,3,FALSE)</f>
        <v>愛知</v>
      </c>
      <c r="G119" s="10" t="str">
        <f>VLOOKUP(H119,[1]検索データ!$A:$B,2,FALSE)</f>
        <v>東海道</v>
      </c>
      <c r="H119" s="9" t="s">
        <v>360</v>
      </c>
      <c r="I119" s="9" t="str">
        <f t="shared" si="1"/>
        <v>4</v>
      </c>
      <c r="J119" s="11" t="s">
        <v>366</v>
      </c>
      <c r="K119" s="7" t="s">
        <v>36</v>
      </c>
      <c r="L119" s="9"/>
      <c r="M119" s="9"/>
      <c r="N119" s="9"/>
      <c r="O119" s="9">
        <v>1</v>
      </c>
      <c r="P119" s="9"/>
      <c r="Q119" s="9"/>
      <c r="R119" s="9"/>
      <c r="S119" s="9"/>
      <c r="T119" s="9"/>
      <c r="U119" s="9">
        <v>1</v>
      </c>
      <c r="V119" s="9"/>
      <c r="W119" s="9"/>
      <c r="X119" s="9"/>
      <c r="Y119" s="9">
        <v>1</v>
      </c>
      <c r="Z119" s="9"/>
      <c r="AA119" s="9"/>
      <c r="AB119" s="9"/>
      <c r="AC119" s="9"/>
      <c r="AD119" s="9"/>
      <c r="AE119" s="9">
        <v>1</v>
      </c>
      <c r="AF119" s="9"/>
      <c r="AG119" s="9"/>
      <c r="AH119" s="9"/>
      <c r="AI119" s="9"/>
      <c r="AJ119" s="9"/>
      <c r="AK119" s="9">
        <v>1</v>
      </c>
      <c r="AL119" s="9"/>
      <c r="AM119" s="9"/>
      <c r="AN119" s="9"/>
      <c r="AO119" s="9">
        <v>1</v>
      </c>
      <c r="AP119" s="9"/>
      <c r="AQ119" s="12" t="s">
        <v>367</v>
      </c>
      <c r="AR119" s="12" t="s">
        <v>368</v>
      </c>
      <c r="AS119" s="12" t="s">
        <v>369</v>
      </c>
    </row>
    <row r="120" spans="1:45" ht="87.75" customHeight="1">
      <c r="A120" s="8">
        <f>VLOOKUP(H120,[1]検索データ!$A:$E,5,FALSE)</f>
        <v>117</v>
      </c>
      <c r="B120" s="9">
        <v>372</v>
      </c>
      <c r="C120" s="9"/>
      <c r="D120" s="9">
        <v>118</v>
      </c>
      <c r="E120" s="9" t="s">
        <v>26</v>
      </c>
      <c r="F120" s="10" t="str">
        <f>VLOOKUP(H120,[1]検索データ!$A:$C,3,FALSE)</f>
        <v>愛知</v>
      </c>
      <c r="G120" s="10" t="str">
        <f>VLOOKUP(H120,[1]検索データ!$A:$B,2,FALSE)</f>
        <v>東海道</v>
      </c>
      <c r="H120" s="9" t="s">
        <v>360</v>
      </c>
      <c r="I120" s="9" t="str">
        <f t="shared" si="1"/>
        <v>6</v>
      </c>
      <c r="J120" s="11" t="s">
        <v>69</v>
      </c>
      <c r="K120" s="7" t="s">
        <v>40</v>
      </c>
      <c r="L120" s="9"/>
      <c r="M120" s="9">
        <v>1</v>
      </c>
      <c r="N120" s="9"/>
      <c r="O120" s="9"/>
      <c r="P120" s="9"/>
      <c r="Q120" s="9"/>
      <c r="R120" s="9"/>
      <c r="S120" s="9"/>
      <c r="T120" s="9"/>
      <c r="U120" s="9"/>
      <c r="V120" s="9">
        <v>1</v>
      </c>
      <c r="W120" s="9"/>
      <c r="X120" s="9"/>
      <c r="Y120" s="9">
        <v>1</v>
      </c>
      <c r="Z120" s="9"/>
      <c r="AA120" s="9"/>
      <c r="AB120" s="9"/>
      <c r="AC120" s="9"/>
      <c r="AD120" s="9">
        <v>1</v>
      </c>
      <c r="AE120" s="9"/>
      <c r="AF120" s="9"/>
      <c r="AG120" s="9"/>
      <c r="AH120" s="9"/>
      <c r="AI120" s="9">
        <v>1</v>
      </c>
      <c r="AJ120" s="9"/>
      <c r="AK120" s="9"/>
      <c r="AL120" s="9"/>
      <c r="AM120" s="9"/>
      <c r="AN120" s="9">
        <v>1</v>
      </c>
      <c r="AO120" s="9"/>
      <c r="AP120" s="9"/>
      <c r="AQ120" s="12"/>
      <c r="AR120" s="12" t="s">
        <v>370</v>
      </c>
      <c r="AS120" s="12" t="s">
        <v>371</v>
      </c>
    </row>
    <row r="121" spans="1:45" ht="84.75" customHeight="1">
      <c r="A121" s="8">
        <f>VLOOKUP(H121,[1]検索データ!$A:$E,5,FALSE)</f>
        <v>117</v>
      </c>
      <c r="B121" s="9">
        <v>374</v>
      </c>
      <c r="C121" s="9"/>
      <c r="D121" s="9">
        <v>119</v>
      </c>
      <c r="E121" s="9" t="s">
        <v>33</v>
      </c>
      <c r="F121" s="10" t="str">
        <f>VLOOKUP(H121,[1]検索データ!$A:$C,3,FALSE)</f>
        <v>愛知</v>
      </c>
      <c r="G121" s="10" t="str">
        <f>VLOOKUP(H121,[1]検索データ!$A:$B,2,FALSE)</f>
        <v>東海道</v>
      </c>
      <c r="H121" s="9" t="s">
        <v>360</v>
      </c>
      <c r="I121" s="9" t="str">
        <f t="shared" si="1"/>
        <v>6</v>
      </c>
      <c r="J121" s="11" t="s">
        <v>168</v>
      </c>
      <c r="K121" s="7" t="s">
        <v>36</v>
      </c>
      <c r="L121" s="9"/>
      <c r="M121" s="9">
        <v>1</v>
      </c>
      <c r="N121" s="9"/>
      <c r="O121" s="9"/>
      <c r="P121" s="9"/>
      <c r="Q121" s="9"/>
      <c r="R121" s="9"/>
      <c r="S121" s="9">
        <v>1</v>
      </c>
      <c r="T121" s="9"/>
      <c r="U121" s="9"/>
      <c r="V121" s="9"/>
      <c r="W121" s="9">
        <v>1</v>
      </c>
      <c r="X121" s="9"/>
      <c r="Y121" s="9"/>
      <c r="Z121" s="9"/>
      <c r="AA121" s="9"/>
      <c r="AB121" s="9"/>
      <c r="AC121" s="9"/>
      <c r="AD121" s="9"/>
      <c r="AE121" s="9">
        <v>1</v>
      </c>
      <c r="AF121" s="9"/>
      <c r="AG121" s="9"/>
      <c r="AH121" s="9"/>
      <c r="AI121" s="9"/>
      <c r="AJ121" s="9">
        <v>1</v>
      </c>
      <c r="AK121" s="9"/>
      <c r="AL121" s="9"/>
      <c r="AM121" s="9"/>
      <c r="AN121" s="9">
        <v>1</v>
      </c>
      <c r="AO121" s="9"/>
      <c r="AP121" s="9"/>
      <c r="AQ121" s="12"/>
      <c r="AR121" s="12" t="s">
        <v>372</v>
      </c>
      <c r="AS121" s="12" t="s">
        <v>373</v>
      </c>
    </row>
    <row r="122" spans="1:45" ht="114.75" customHeight="1">
      <c r="A122" s="8">
        <f>VLOOKUP(H122,[1]検索データ!$A:$E,5,FALSE)</f>
        <v>118</v>
      </c>
      <c r="B122" s="9">
        <v>230</v>
      </c>
      <c r="C122" s="9"/>
      <c r="D122" s="9">
        <v>120</v>
      </c>
      <c r="E122" s="9" t="s">
        <v>26</v>
      </c>
      <c r="F122" s="10" t="str">
        <f>VLOOKUP(H122,[1]検索データ!$A:$C,3,FALSE)</f>
        <v>愛知</v>
      </c>
      <c r="G122" s="10" t="str">
        <f>VLOOKUP(H122,[1]検索データ!$A:$B,2,FALSE)</f>
        <v>東海道</v>
      </c>
      <c r="H122" s="9" t="s">
        <v>374</v>
      </c>
      <c r="I122" s="9" t="str">
        <f t="shared" si="1"/>
        <v>3</v>
      </c>
      <c r="J122" s="11" t="s">
        <v>342</v>
      </c>
      <c r="K122" s="7" t="s">
        <v>375</v>
      </c>
      <c r="L122" s="9"/>
      <c r="M122" s="9"/>
      <c r="N122" s="9"/>
      <c r="O122" s="9">
        <v>1</v>
      </c>
      <c r="P122" s="9"/>
      <c r="Q122" s="9"/>
      <c r="R122" s="9"/>
      <c r="S122" s="9"/>
      <c r="T122" s="9">
        <v>1</v>
      </c>
      <c r="U122" s="9"/>
      <c r="V122" s="9"/>
      <c r="W122" s="9"/>
      <c r="X122" s="9"/>
      <c r="Y122" s="9">
        <v>1</v>
      </c>
      <c r="Z122" s="9"/>
      <c r="AA122" s="9"/>
      <c r="AB122" s="9"/>
      <c r="AC122" s="9"/>
      <c r="AD122" s="9">
        <v>1</v>
      </c>
      <c r="AE122" s="9"/>
      <c r="AF122" s="9"/>
      <c r="AG122" s="9"/>
      <c r="AH122" s="9"/>
      <c r="AI122" s="9">
        <v>1</v>
      </c>
      <c r="AJ122" s="9"/>
      <c r="AK122" s="9"/>
      <c r="AL122" s="9"/>
      <c r="AM122" s="9"/>
      <c r="AN122" s="9">
        <v>1</v>
      </c>
      <c r="AO122" s="9"/>
      <c r="AP122" s="9"/>
      <c r="AQ122" s="12"/>
      <c r="AR122" s="12" t="s">
        <v>376</v>
      </c>
      <c r="AS122" s="12"/>
    </row>
    <row r="123" spans="1:45" ht="97.5" customHeight="1">
      <c r="A123" s="8">
        <f>VLOOKUP(H123,[1]検索データ!$A:$E,5,FALSE)</f>
        <v>119</v>
      </c>
      <c r="B123" s="9">
        <v>280</v>
      </c>
      <c r="C123" s="9"/>
      <c r="D123" s="9">
        <v>121</v>
      </c>
      <c r="E123" s="9" t="s">
        <v>26</v>
      </c>
      <c r="F123" s="10" t="str">
        <f>VLOOKUP(H123,[1]検索データ!$A:$C,3,FALSE)</f>
        <v>愛知</v>
      </c>
      <c r="G123" s="10" t="str">
        <f>VLOOKUP(H123,[1]検索データ!$A:$B,2,FALSE)</f>
        <v>東海道</v>
      </c>
      <c r="H123" s="9" t="s">
        <v>377</v>
      </c>
      <c r="I123" s="9" t="str">
        <f t="shared" si="1"/>
        <v>7</v>
      </c>
      <c r="J123" s="11" t="s">
        <v>63</v>
      </c>
      <c r="K123" s="7" t="s">
        <v>44</v>
      </c>
      <c r="L123" s="9"/>
      <c r="M123" s="9"/>
      <c r="N123" s="9">
        <v>1</v>
      </c>
      <c r="O123" s="9"/>
      <c r="P123" s="9"/>
      <c r="Q123" s="9"/>
      <c r="R123" s="9"/>
      <c r="S123" s="9">
        <v>1</v>
      </c>
      <c r="T123" s="9"/>
      <c r="U123" s="9"/>
      <c r="V123" s="9"/>
      <c r="W123" s="9"/>
      <c r="X123" s="9">
        <v>1</v>
      </c>
      <c r="Y123" s="9"/>
      <c r="Z123" s="9"/>
      <c r="AA123" s="9"/>
      <c r="AB123" s="9"/>
      <c r="AC123" s="9"/>
      <c r="AD123" s="9"/>
      <c r="AE123" s="9">
        <v>1</v>
      </c>
      <c r="AF123" s="9"/>
      <c r="AG123" s="9"/>
      <c r="AH123" s="9"/>
      <c r="AI123" s="9"/>
      <c r="AJ123" s="9">
        <v>1</v>
      </c>
      <c r="AK123" s="9"/>
      <c r="AL123" s="9"/>
      <c r="AM123" s="9"/>
      <c r="AN123" s="9"/>
      <c r="AO123" s="9">
        <v>1</v>
      </c>
      <c r="AP123" s="9"/>
      <c r="AQ123" s="12" t="s">
        <v>378</v>
      </c>
      <c r="AR123" s="12" t="s">
        <v>379</v>
      </c>
      <c r="AS123" s="12" t="s">
        <v>380</v>
      </c>
    </row>
    <row r="124" spans="1:45" ht="42" customHeight="1">
      <c r="A124" s="8">
        <f>VLOOKUP(H124,[1]検索データ!$A:$E,5,FALSE)</f>
        <v>119</v>
      </c>
      <c r="B124" s="9">
        <v>310</v>
      </c>
      <c r="C124" s="9" t="s">
        <v>203</v>
      </c>
      <c r="D124" s="9">
        <v>122</v>
      </c>
      <c r="E124" s="9" t="s">
        <v>26</v>
      </c>
      <c r="F124" s="10" t="str">
        <f>VLOOKUP(H124,[1]検索データ!$A:$C,3,FALSE)</f>
        <v>愛知</v>
      </c>
      <c r="G124" s="10" t="str">
        <f>VLOOKUP(H124,[1]検索データ!$A:$B,2,FALSE)</f>
        <v>東海道</v>
      </c>
      <c r="H124" s="9" t="s">
        <v>377</v>
      </c>
      <c r="I124" s="9" t="str">
        <f t="shared" si="1"/>
        <v>2</v>
      </c>
      <c r="J124" s="11" t="s">
        <v>381</v>
      </c>
      <c r="K124" s="7" t="s">
        <v>222</v>
      </c>
      <c r="L124" s="9"/>
      <c r="M124" s="9"/>
      <c r="N124" s="9"/>
      <c r="O124" s="9"/>
      <c r="P124" s="9">
        <v>1</v>
      </c>
      <c r="Q124" s="9"/>
      <c r="R124" s="9"/>
      <c r="S124" s="9"/>
      <c r="T124" s="9"/>
      <c r="U124" s="9"/>
      <c r="V124" s="9">
        <v>1</v>
      </c>
      <c r="W124" s="9"/>
      <c r="X124" s="9"/>
      <c r="Y124" s="9"/>
      <c r="Z124" s="9"/>
      <c r="AA124" s="9">
        <v>1</v>
      </c>
      <c r="AB124" s="9"/>
      <c r="AC124" s="9"/>
      <c r="AD124" s="9"/>
      <c r="AE124" s="9"/>
      <c r="AF124" s="9">
        <v>1</v>
      </c>
      <c r="AG124" s="9"/>
      <c r="AH124" s="9"/>
      <c r="AI124" s="9"/>
      <c r="AJ124" s="9">
        <v>1</v>
      </c>
      <c r="AK124" s="9"/>
      <c r="AL124" s="9"/>
      <c r="AM124" s="9"/>
      <c r="AN124" s="9"/>
      <c r="AO124" s="9"/>
      <c r="AP124" s="9">
        <v>1</v>
      </c>
      <c r="AQ124" s="12" t="s">
        <v>382</v>
      </c>
      <c r="AR124" s="12" t="s">
        <v>383</v>
      </c>
      <c r="AS124" s="12" t="s">
        <v>384</v>
      </c>
    </row>
    <row r="125" spans="1:45" ht="64.5" customHeight="1">
      <c r="A125" s="8">
        <f>VLOOKUP(H125,[1]検索データ!$A:$E,5,FALSE)</f>
        <v>119</v>
      </c>
      <c r="B125" s="9">
        <v>362</v>
      </c>
      <c r="C125" s="9"/>
      <c r="D125" s="9">
        <v>123</v>
      </c>
      <c r="E125" s="9" t="s">
        <v>26</v>
      </c>
      <c r="F125" s="10" t="str">
        <f>VLOOKUP(H125,[1]検索データ!$A:$C,3,FALSE)</f>
        <v>愛知</v>
      </c>
      <c r="G125" s="10" t="str">
        <f>VLOOKUP(H125,[1]検索データ!$A:$B,2,FALSE)</f>
        <v>東海道</v>
      </c>
      <c r="H125" s="9" t="s">
        <v>377</v>
      </c>
      <c r="I125" s="9" t="str">
        <f t="shared" si="1"/>
        <v>6</v>
      </c>
      <c r="J125" s="11" t="s">
        <v>234</v>
      </c>
      <c r="K125" s="7" t="s">
        <v>144</v>
      </c>
      <c r="L125" s="9"/>
      <c r="M125" s="9"/>
      <c r="N125" s="9"/>
      <c r="O125" s="9">
        <v>1</v>
      </c>
      <c r="P125" s="9"/>
      <c r="Q125" s="9"/>
      <c r="R125" s="9"/>
      <c r="S125" s="9"/>
      <c r="T125" s="9">
        <v>1</v>
      </c>
      <c r="U125" s="9"/>
      <c r="V125" s="9"/>
      <c r="W125" s="9"/>
      <c r="X125" s="9"/>
      <c r="Y125" s="9"/>
      <c r="Z125" s="9"/>
      <c r="AA125" s="9">
        <v>1</v>
      </c>
      <c r="AB125" s="9"/>
      <c r="AC125" s="9"/>
      <c r="AD125" s="9"/>
      <c r="AE125" s="9">
        <v>1</v>
      </c>
      <c r="AF125" s="9"/>
      <c r="AG125" s="9"/>
      <c r="AH125" s="9"/>
      <c r="AI125" s="9"/>
      <c r="AJ125" s="9">
        <v>1</v>
      </c>
      <c r="AK125" s="9"/>
      <c r="AL125" s="9"/>
      <c r="AM125" s="9"/>
      <c r="AN125" s="9"/>
      <c r="AO125" s="9"/>
      <c r="AP125" s="9">
        <v>1</v>
      </c>
      <c r="AQ125" s="12" t="s">
        <v>385</v>
      </c>
      <c r="AR125" s="12" t="s">
        <v>386</v>
      </c>
      <c r="AS125" s="12" t="s">
        <v>387</v>
      </c>
    </row>
    <row r="126" spans="1:45" ht="84" customHeight="1">
      <c r="A126" s="8">
        <f>VLOOKUP(H126,[1]検索データ!$A:$E,5,FALSE)</f>
        <v>119</v>
      </c>
      <c r="B126" s="9">
        <v>364</v>
      </c>
      <c r="C126" s="9"/>
      <c r="D126" s="9">
        <v>124</v>
      </c>
      <c r="E126" s="9" t="s">
        <v>26</v>
      </c>
      <c r="F126" s="10" t="str">
        <f>VLOOKUP(H126,[1]検索データ!$A:$C,3,FALSE)</f>
        <v>愛知</v>
      </c>
      <c r="G126" s="10" t="str">
        <f>VLOOKUP(H126,[1]検索データ!$A:$B,2,FALSE)</f>
        <v>東海道</v>
      </c>
      <c r="H126" s="9" t="s">
        <v>377</v>
      </c>
      <c r="I126" s="9" t="str">
        <f t="shared" si="1"/>
        <v>5</v>
      </c>
      <c r="J126" s="11" t="s">
        <v>90</v>
      </c>
      <c r="K126" s="7" t="s">
        <v>40</v>
      </c>
      <c r="L126" s="9"/>
      <c r="M126" s="9"/>
      <c r="N126" s="9"/>
      <c r="O126" s="9">
        <v>1</v>
      </c>
      <c r="P126" s="9"/>
      <c r="Q126" s="9"/>
      <c r="R126" s="9"/>
      <c r="S126" s="9"/>
      <c r="T126" s="9">
        <v>1</v>
      </c>
      <c r="U126" s="9"/>
      <c r="V126" s="9"/>
      <c r="W126" s="9"/>
      <c r="X126" s="9"/>
      <c r="Y126" s="9"/>
      <c r="Z126" s="9">
        <v>1</v>
      </c>
      <c r="AA126" s="9"/>
      <c r="AB126" s="9"/>
      <c r="AC126" s="9"/>
      <c r="AD126" s="9">
        <v>1</v>
      </c>
      <c r="AE126" s="9"/>
      <c r="AF126" s="9"/>
      <c r="AG126" s="9"/>
      <c r="AH126" s="9"/>
      <c r="AI126" s="9"/>
      <c r="AJ126" s="9">
        <v>1</v>
      </c>
      <c r="AK126" s="9"/>
      <c r="AL126" s="9"/>
      <c r="AM126" s="9"/>
      <c r="AN126" s="9"/>
      <c r="AO126" s="9">
        <v>1</v>
      </c>
      <c r="AP126" s="9"/>
      <c r="AQ126" s="12" t="s">
        <v>388</v>
      </c>
      <c r="AR126" s="12" t="s">
        <v>389</v>
      </c>
      <c r="AS126" s="12" t="s">
        <v>390</v>
      </c>
    </row>
    <row r="127" spans="1:45" ht="47.25" customHeight="1">
      <c r="A127" s="8">
        <f>VLOOKUP(H127,[1]検索データ!$A:$E,5,FALSE)</f>
        <v>119</v>
      </c>
      <c r="B127" s="9">
        <v>442</v>
      </c>
      <c r="C127" s="9"/>
      <c r="D127" s="9">
        <v>125</v>
      </c>
      <c r="E127" s="9" t="s">
        <v>26</v>
      </c>
      <c r="F127" s="10" t="str">
        <f>VLOOKUP(H127,[1]検索データ!$A:$C,3,FALSE)</f>
        <v>愛知</v>
      </c>
      <c r="G127" s="10" t="str">
        <f>VLOOKUP(H127,[1]検索データ!$A:$B,2,FALSE)</f>
        <v>東海道</v>
      </c>
      <c r="H127" s="9" t="s">
        <v>377</v>
      </c>
      <c r="I127" s="9" t="str">
        <f t="shared" si="1"/>
        <v>6</v>
      </c>
      <c r="J127" s="11" t="s">
        <v>69</v>
      </c>
      <c r="K127" s="7" t="s">
        <v>326</v>
      </c>
      <c r="L127" s="9"/>
      <c r="M127" s="13"/>
      <c r="N127" s="13"/>
      <c r="O127" s="13"/>
      <c r="P127" s="13">
        <v>1</v>
      </c>
      <c r="Q127" s="13"/>
      <c r="R127" s="13"/>
      <c r="S127" s="13"/>
      <c r="T127" s="13">
        <v>1</v>
      </c>
      <c r="U127" s="13"/>
      <c r="V127" s="13"/>
      <c r="W127" s="13"/>
      <c r="X127" s="13"/>
      <c r="Y127" s="13">
        <v>1</v>
      </c>
      <c r="Z127" s="13"/>
      <c r="AA127" s="13"/>
      <c r="AB127" s="13"/>
      <c r="AC127" s="13"/>
      <c r="AD127" s="13"/>
      <c r="AE127" s="13">
        <v>1</v>
      </c>
      <c r="AF127" s="13"/>
      <c r="AG127" s="13"/>
      <c r="AH127" s="13"/>
      <c r="AI127" s="13"/>
      <c r="AJ127" s="13"/>
      <c r="AK127" s="13">
        <v>1</v>
      </c>
      <c r="AL127" s="13"/>
      <c r="AM127" s="9"/>
      <c r="AN127" s="9"/>
      <c r="AO127" s="9"/>
      <c r="AP127" s="9">
        <v>1</v>
      </c>
      <c r="AQ127" s="20" t="s">
        <v>391</v>
      </c>
      <c r="AR127" s="20" t="s">
        <v>392</v>
      </c>
      <c r="AS127" s="20"/>
    </row>
    <row r="128" spans="1:45" ht="54.75" customHeight="1">
      <c r="A128" s="8">
        <f>VLOOKUP(H128,[1]検索データ!$A:$E,5,FALSE)</f>
        <v>120</v>
      </c>
      <c r="B128" s="9">
        <v>102</v>
      </c>
      <c r="C128" s="9" t="s">
        <v>393</v>
      </c>
      <c r="D128" s="9">
        <v>126</v>
      </c>
      <c r="E128" s="9" t="s">
        <v>33</v>
      </c>
      <c r="F128" s="10" t="str">
        <f>VLOOKUP(H128,[1]検索データ!$A:$C,3,FALSE)</f>
        <v>愛知</v>
      </c>
      <c r="G128" s="10" t="str">
        <f>VLOOKUP(H128,[1]検索データ!$A:$B,2,FALSE)</f>
        <v>東海道</v>
      </c>
      <c r="H128" s="9" t="s">
        <v>393</v>
      </c>
      <c r="I128" s="9" t="str">
        <f t="shared" si="1"/>
        <v/>
      </c>
      <c r="J128" s="9"/>
      <c r="K128" s="7"/>
      <c r="L128" s="9"/>
      <c r="M128" s="9"/>
      <c r="N128" s="9"/>
      <c r="O128" s="9"/>
      <c r="P128" s="9"/>
      <c r="Q128" s="9">
        <v>1</v>
      </c>
      <c r="R128" s="9"/>
      <c r="S128" s="9"/>
      <c r="T128" s="9">
        <v>1</v>
      </c>
      <c r="U128" s="9"/>
      <c r="V128" s="9"/>
      <c r="W128" s="9"/>
      <c r="X128" s="9"/>
      <c r="Y128" s="9"/>
      <c r="Z128" s="9"/>
      <c r="AA128" s="9">
        <v>1</v>
      </c>
      <c r="AB128" s="9"/>
      <c r="AC128" s="9"/>
      <c r="AD128" s="9"/>
      <c r="AE128" s="9"/>
      <c r="AF128" s="9">
        <v>1</v>
      </c>
      <c r="AG128" s="9"/>
      <c r="AH128" s="9"/>
      <c r="AI128" s="9">
        <v>1</v>
      </c>
      <c r="AJ128" s="9"/>
      <c r="AK128" s="9"/>
      <c r="AL128" s="9"/>
      <c r="AM128" s="9"/>
      <c r="AN128" s="9"/>
      <c r="AO128" s="9"/>
      <c r="AP128" s="9">
        <v>1</v>
      </c>
      <c r="AQ128" s="12" t="s">
        <v>394</v>
      </c>
      <c r="AR128" s="12" t="s">
        <v>395</v>
      </c>
      <c r="AS128" s="12" t="s">
        <v>396</v>
      </c>
    </row>
    <row r="129" spans="1:45" ht="62.25" customHeight="1">
      <c r="A129" s="8">
        <f>VLOOKUP(H129,[1]検索データ!$A:$E,5,FALSE)</f>
        <v>120</v>
      </c>
      <c r="B129" s="9">
        <v>173</v>
      </c>
      <c r="C129" s="9"/>
      <c r="D129" s="9">
        <v>127</v>
      </c>
      <c r="E129" s="9" t="s">
        <v>33</v>
      </c>
      <c r="F129" s="10" t="str">
        <f>VLOOKUP(H129,[1]検索データ!$A:$C,3,FALSE)</f>
        <v>愛知</v>
      </c>
      <c r="G129" s="10" t="str">
        <f>VLOOKUP(H129,[1]検索データ!$A:$B,2,FALSE)</f>
        <v>東海道</v>
      </c>
      <c r="H129" s="9" t="s">
        <v>393</v>
      </c>
      <c r="I129" s="9" t="str">
        <f t="shared" si="1"/>
        <v/>
      </c>
      <c r="J129" s="9"/>
      <c r="K129" s="7" t="s">
        <v>40</v>
      </c>
      <c r="L129" s="9"/>
      <c r="M129" s="9"/>
      <c r="N129" s="9"/>
      <c r="O129" s="9"/>
      <c r="P129" s="9">
        <v>1</v>
      </c>
      <c r="Q129" s="9"/>
      <c r="R129" s="9"/>
      <c r="S129" s="9"/>
      <c r="T129" s="9">
        <v>1</v>
      </c>
      <c r="U129" s="9"/>
      <c r="V129" s="9"/>
      <c r="W129" s="9"/>
      <c r="X129" s="9"/>
      <c r="Y129" s="9">
        <v>1</v>
      </c>
      <c r="Z129" s="9"/>
      <c r="AA129" s="9"/>
      <c r="AB129" s="9"/>
      <c r="AC129" s="9">
        <v>1</v>
      </c>
      <c r="AD129" s="9"/>
      <c r="AE129" s="9"/>
      <c r="AF129" s="9"/>
      <c r="AG129" s="9"/>
      <c r="AH129" s="9"/>
      <c r="AI129" s="9">
        <v>1</v>
      </c>
      <c r="AJ129" s="9"/>
      <c r="AK129" s="9"/>
      <c r="AL129" s="9"/>
      <c r="AM129" s="9"/>
      <c r="AN129" s="9"/>
      <c r="AO129" s="9">
        <v>1</v>
      </c>
      <c r="AP129" s="9"/>
      <c r="AQ129" s="12"/>
      <c r="AR129" s="12" t="s">
        <v>397</v>
      </c>
      <c r="AS129" s="12" t="s">
        <v>398</v>
      </c>
    </row>
    <row r="130" spans="1:45" ht="62.25" customHeight="1">
      <c r="A130" s="8">
        <f>VLOOKUP(H130,[1]検索データ!$A:$E,5,FALSE)</f>
        <v>120</v>
      </c>
      <c r="B130" s="9">
        <v>264</v>
      </c>
      <c r="C130" s="9"/>
      <c r="D130" s="9">
        <v>128</v>
      </c>
      <c r="E130" s="9" t="s">
        <v>33</v>
      </c>
      <c r="F130" s="10" t="str">
        <f>VLOOKUP(H130,[1]検索データ!$A:$C,3,FALSE)</f>
        <v>愛知</v>
      </c>
      <c r="G130" s="10" t="str">
        <f>VLOOKUP(H130,[1]検索データ!$A:$B,2,FALSE)</f>
        <v>東海道</v>
      </c>
      <c r="H130" s="9" t="s">
        <v>393</v>
      </c>
      <c r="I130" s="9" t="str">
        <f t="shared" si="1"/>
        <v>4</v>
      </c>
      <c r="J130" s="11" t="s">
        <v>136</v>
      </c>
      <c r="K130" s="7" t="s">
        <v>40</v>
      </c>
      <c r="L130" s="9"/>
      <c r="M130" s="9"/>
      <c r="N130" s="9"/>
      <c r="O130" s="9">
        <v>1</v>
      </c>
      <c r="P130" s="9"/>
      <c r="Q130" s="9"/>
      <c r="R130" s="9"/>
      <c r="S130" s="9"/>
      <c r="T130" s="9">
        <v>1</v>
      </c>
      <c r="U130" s="9"/>
      <c r="V130" s="9"/>
      <c r="W130" s="9"/>
      <c r="X130" s="9"/>
      <c r="Y130" s="9"/>
      <c r="Z130" s="9">
        <v>1</v>
      </c>
      <c r="AA130" s="9"/>
      <c r="AB130" s="9"/>
      <c r="AC130" s="9"/>
      <c r="AD130" s="9"/>
      <c r="AE130" s="9">
        <v>1</v>
      </c>
      <c r="AF130" s="9"/>
      <c r="AG130" s="9"/>
      <c r="AH130" s="9"/>
      <c r="AI130" s="9">
        <v>1</v>
      </c>
      <c r="AJ130" s="9"/>
      <c r="AK130" s="9"/>
      <c r="AL130" s="9"/>
      <c r="AM130" s="9"/>
      <c r="AN130" s="9">
        <v>1</v>
      </c>
      <c r="AO130" s="9"/>
      <c r="AP130" s="9"/>
      <c r="AQ130" s="12"/>
      <c r="AR130" s="12" t="s">
        <v>399</v>
      </c>
      <c r="AS130" s="12" t="s">
        <v>400</v>
      </c>
    </row>
    <row r="131" spans="1:45" ht="62.25" customHeight="1">
      <c r="A131" s="8">
        <f>VLOOKUP(H131,[1]検索データ!$A:$E,5,FALSE)</f>
        <v>120</v>
      </c>
      <c r="B131" s="9">
        <v>283</v>
      </c>
      <c r="C131" s="9"/>
      <c r="D131" s="9">
        <v>129</v>
      </c>
      <c r="E131" s="9" t="s">
        <v>33</v>
      </c>
      <c r="F131" s="10" t="str">
        <f>VLOOKUP(H131,[1]検索データ!$A:$C,3,FALSE)</f>
        <v>愛知</v>
      </c>
      <c r="G131" s="10" t="str">
        <f>VLOOKUP(H131,[1]検索データ!$A:$B,2,FALSE)</f>
        <v>東海道</v>
      </c>
      <c r="H131" s="9" t="s">
        <v>393</v>
      </c>
      <c r="I131" s="9" t="str">
        <f t="shared" ref="I131:I194" si="2">LEFT(J131,1)</f>
        <v>7</v>
      </c>
      <c r="J131" s="11" t="s">
        <v>81</v>
      </c>
      <c r="K131" s="7" t="s">
        <v>36</v>
      </c>
      <c r="L131" s="9"/>
      <c r="M131" s="9">
        <v>1</v>
      </c>
      <c r="N131" s="9"/>
      <c r="O131" s="9"/>
      <c r="P131" s="9"/>
      <c r="Q131" s="9"/>
      <c r="R131" s="9"/>
      <c r="S131" s="9">
        <v>1</v>
      </c>
      <c r="T131" s="9"/>
      <c r="U131" s="9"/>
      <c r="V131" s="9"/>
      <c r="W131" s="9"/>
      <c r="X131" s="9"/>
      <c r="Y131" s="9"/>
      <c r="Z131" s="9">
        <v>1</v>
      </c>
      <c r="AA131" s="9"/>
      <c r="AB131" s="9"/>
      <c r="AC131" s="9"/>
      <c r="AD131" s="9"/>
      <c r="AE131" s="9">
        <v>1</v>
      </c>
      <c r="AF131" s="9"/>
      <c r="AG131" s="9"/>
      <c r="AH131" s="9"/>
      <c r="AI131" s="9"/>
      <c r="AJ131" s="9"/>
      <c r="AK131" s="9">
        <v>1</v>
      </c>
      <c r="AL131" s="9"/>
      <c r="AM131" s="9"/>
      <c r="AN131" s="9"/>
      <c r="AO131" s="9"/>
      <c r="AP131" s="9">
        <v>1</v>
      </c>
      <c r="AQ131" s="12" t="s">
        <v>401</v>
      </c>
      <c r="AR131" s="12" t="s">
        <v>402</v>
      </c>
      <c r="AS131" s="12" t="s">
        <v>403</v>
      </c>
    </row>
    <row r="132" spans="1:45" ht="83.25" customHeight="1">
      <c r="A132" s="8">
        <f>VLOOKUP(H132,[1]検索データ!$A:$E,5,FALSE)</f>
        <v>120</v>
      </c>
      <c r="B132" s="9">
        <v>293</v>
      </c>
      <c r="C132" s="9"/>
      <c r="D132" s="9">
        <v>130</v>
      </c>
      <c r="E132" s="9" t="s">
        <v>26</v>
      </c>
      <c r="F132" s="10" t="str">
        <f>VLOOKUP(H132,[1]検索データ!$A:$C,3,FALSE)</f>
        <v>愛知</v>
      </c>
      <c r="G132" s="10" t="str">
        <f>VLOOKUP(H132,[1]検索データ!$A:$B,2,FALSE)</f>
        <v>東海道</v>
      </c>
      <c r="H132" s="9" t="s">
        <v>393</v>
      </c>
      <c r="I132" s="9" t="str">
        <f t="shared" si="2"/>
        <v>4</v>
      </c>
      <c r="J132" s="11" t="s">
        <v>269</v>
      </c>
      <c r="K132" s="7" t="s">
        <v>222</v>
      </c>
      <c r="L132" s="9"/>
      <c r="M132" s="9"/>
      <c r="N132" s="9"/>
      <c r="O132" s="9">
        <v>1</v>
      </c>
      <c r="P132" s="9"/>
      <c r="Q132" s="9"/>
      <c r="R132" s="9"/>
      <c r="S132" s="9"/>
      <c r="T132" s="9">
        <v>1</v>
      </c>
      <c r="U132" s="9"/>
      <c r="V132" s="9"/>
      <c r="W132" s="9"/>
      <c r="X132" s="9"/>
      <c r="Y132" s="9"/>
      <c r="Z132" s="9">
        <v>1</v>
      </c>
      <c r="AA132" s="9"/>
      <c r="AB132" s="9"/>
      <c r="AC132" s="9"/>
      <c r="AD132" s="9">
        <v>1</v>
      </c>
      <c r="AE132" s="9"/>
      <c r="AF132" s="9"/>
      <c r="AG132" s="9"/>
      <c r="AH132" s="9"/>
      <c r="AI132" s="9">
        <v>1</v>
      </c>
      <c r="AJ132" s="9"/>
      <c r="AK132" s="9"/>
      <c r="AL132" s="9"/>
      <c r="AM132" s="9"/>
      <c r="AN132" s="9"/>
      <c r="AO132" s="9"/>
      <c r="AP132" s="9">
        <v>1</v>
      </c>
      <c r="AQ132" s="12"/>
      <c r="AR132" s="12"/>
      <c r="AS132" s="12" t="s">
        <v>404</v>
      </c>
    </row>
    <row r="133" spans="1:45" ht="73.5" customHeight="1">
      <c r="A133" s="8">
        <f>VLOOKUP(H133,[1]検索データ!$A:$E,5,FALSE)</f>
        <v>120</v>
      </c>
      <c r="B133" s="9">
        <v>335</v>
      </c>
      <c r="C133" s="9"/>
      <c r="D133" s="9">
        <v>131</v>
      </c>
      <c r="E133" s="9" t="s">
        <v>26</v>
      </c>
      <c r="F133" s="10" t="str">
        <f>VLOOKUP(H133,[1]検索データ!$A:$C,3,FALSE)</f>
        <v>愛知</v>
      </c>
      <c r="G133" s="10" t="str">
        <f>VLOOKUP(H133,[1]検索データ!$A:$B,2,FALSE)</f>
        <v>東海道</v>
      </c>
      <c r="H133" s="9" t="s">
        <v>393</v>
      </c>
      <c r="I133" s="9" t="str">
        <f t="shared" si="2"/>
        <v>6</v>
      </c>
      <c r="J133" s="11" t="s">
        <v>214</v>
      </c>
      <c r="K133" s="7" t="s">
        <v>44</v>
      </c>
      <c r="L133" s="9"/>
      <c r="M133" s="9"/>
      <c r="N133" s="9"/>
      <c r="O133" s="9"/>
      <c r="P133" s="9">
        <v>1</v>
      </c>
      <c r="Q133" s="9"/>
      <c r="R133" s="9"/>
      <c r="S133" s="9"/>
      <c r="T133" s="9"/>
      <c r="U133" s="9"/>
      <c r="V133" s="9">
        <v>1</v>
      </c>
      <c r="W133" s="9"/>
      <c r="X133" s="9"/>
      <c r="Y133" s="9"/>
      <c r="Z133" s="9"/>
      <c r="AA133" s="9">
        <v>1</v>
      </c>
      <c r="AB133" s="9"/>
      <c r="AC133" s="9"/>
      <c r="AD133" s="9"/>
      <c r="AE133" s="9"/>
      <c r="AF133" s="9">
        <v>1</v>
      </c>
      <c r="AG133" s="9"/>
      <c r="AH133" s="9"/>
      <c r="AI133" s="9"/>
      <c r="AJ133" s="9">
        <v>1</v>
      </c>
      <c r="AK133" s="9"/>
      <c r="AL133" s="9"/>
      <c r="AM133" s="9"/>
      <c r="AN133" s="9"/>
      <c r="AO133" s="9"/>
      <c r="AP133" s="9">
        <v>1</v>
      </c>
      <c r="AQ133" s="12"/>
      <c r="AR133" s="12" t="s">
        <v>405</v>
      </c>
      <c r="AS133" s="12" t="s">
        <v>406</v>
      </c>
    </row>
    <row r="134" spans="1:45" ht="57" customHeight="1">
      <c r="A134" s="8">
        <f>VLOOKUP(H134,[1]検索データ!$A:$E,5,FALSE)</f>
        <v>120</v>
      </c>
      <c r="B134" s="9">
        <v>373</v>
      </c>
      <c r="C134" s="9"/>
      <c r="D134" s="9">
        <v>132</v>
      </c>
      <c r="E134" s="9" t="s">
        <v>33</v>
      </c>
      <c r="F134" s="10" t="str">
        <f>VLOOKUP(H134,[1]検索データ!$A:$C,3,FALSE)</f>
        <v>愛知</v>
      </c>
      <c r="G134" s="10" t="str">
        <f>VLOOKUP(H134,[1]検索データ!$A:$B,2,FALSE)</f>
        <v>東海道</v>
      </c>
      <c r="H134" s="9" t="s">
        <v>393</v>
      </c>
      <c r="I134" s="9" t="str">
        <f t="shared" si="2"/>
        <v>7</v>
      </c>
      <c r="J134" s="11" t="s">
        <v>63</v>
      </c>
      <c r="K134" s="7" t="s">
        <v>44</v>
      </c>
      <c r="L134" s="9"/>
      <c r="M134" s="9"/>
      <c r="N134" s="9"/>
      <c r="O134" s="9"/>
      <c r="P134" s="9">
        <v>1</v>
      </c>
      <c r="Q134" s="9"/>
      <c r="R134" s="9"/>
      <c r="S134" s="9"/>
      <c r="T134" s="9"/>
      <c r="U134" s="9">
        <v>1</v>
      </c>
      <c r="V134" s="9"/>
      <c r="W134" s="9"/>
      <c r="X134" s="9"/>
      <c r="Y134" s="9"/>
      <c r="Z134" s="9">
        <v>1</v>
      </c>
      <c r="AA134" s="9"/>
      <c r="AB134" s="9"/>
      <c r="AC134" s="9"/>
      <c r="AD134" s="9"/>
      <c r="AE134" s="9">
        <v>1</v>
      </c>
      <c r="AF134" s="9"/>
      <c r="AG134" s="9"/>
      <c r="AH134" s="9"/>
      <c r="AI134" s="9"/>
      <c r="AJ134" s="9">
        <v>1</v>
      </c>
      <c r="AK134" s="9"/>
      <c r="AL134" s="9"/>
      <c r="AM134" s="9"/>
      <c r="AN134" s="9"/>
      <c r="AO134" s="9">
        <v>1</v>
      </c>
      <c r="AP134" s="9"/>
      <c r="AQ134" s="12"/>
      <c r="AR134" s="12" t="s">
        <v>407</v>
      </c>
      <c r="AS134" s="12"/>
    </row>
    <row r="135" spans="1:45" ht="38.25" customHeight="1">
      <c r="A135" s="8">
        <f>VLOOKUP(H135,[1]検索データ!$A:$E,5,FALSE)</f>
        <v>120</v>
      </c>
      <c r="B135" s="9">
        <v>441</v>
      </c>
      <c r="C135" s="9"/>
      <c r="D135" s="9">
        <v>133</v>
      </c>
      <c r="E135" s="9" t="s">
        <v>26</v>
      </c>
      <c r="F135" s="10" t="str">
        <f>VLOOKUP(H135,[1]検索データ!$A:$C,3,FALSE)</f>
        <v>愛知</v>
      </c>
      <c r="G135" s="10" t="str">
        <f>VLOOKUP(H135,[1]検索データ!$A:$B,2,FALSE)</f>
        <v>東海道</v>
      </c>
      <c r="H135" s="9" t="s">
        <v>393</v>
      </c>
      <c r="I135" s="9" t="str">
        <f t="shared" si="2"/>
        <v>5</v>
      </c>
      <c r="J135" s="11" t="s">
        <v>90</v>
      </c>
      <c r="K135" s="7" t="s">
        <v>222</v>
      </c>
      <c r="L135" s="9"/>
      <c r="M135" s="9"/>
      <c r="N135" s="9">
        <v>1</v>
      </c>
      <c r="O135" s="9"/>
      <c r="P135" s="9"/>
      <c r="Q135" s="9"/>
      <c r="R135" s="9"/>
      <c r="S135" s="9"/>
      <c r="T135" s="9">
        <v>1</v>
      </c>
      <c r="U135" s="9"/>
      <c r="V135" s="9"/>
      <c r="W135" s="9"/>
      <c r="X135" s="9"/>
      <c r="Y135" s="9"/>
      <c r="Z135" s="9"/>
      <c r="AA135" s="9">
        <v>1</v>
      </c>
      <c r="AB135" s="9"/>
      <c r="AC135" s="9"/>
      <c r="AD135" s="9">
        <v>1</v>
      </c>
      <c r="AE135" s="9"/>
      <c r="AF135" s="9"/>
      <c r="AG135" s="9"/>
      <c r="AH135" s="9"/>
      <c r="AI135" s="9">
        <v>1</v>
      </c>
      <c r="AJ135" s="9"/>
      <c r="AK135" s="9"/>
      <c r="AL135" s="9"/>
      <c r="AM135" s="9"/>
      <c r="AN135" s="9"/>
      <c r="AO135" s="9">
        <v>1</v>
      </c>
      <c r="AP135" s="9"/>
      <c r="AQ135" s="12" t="s">
        <v>408</v>
      </c>
      <c r="AR135" s="12"/>
      <c r="AS135" s="12" t="s">
        <v>409</v>
      </c>
    </row>
    <row r="136" spans="1:45" ht="79.5" customHeight="1">
      <c r="A136" s="8">
        <f>VLOOKUP(H136,[1]検索データ!$A:$E,5,FALSE)</f>
        <v>120</v>
      </c>
      <c r="B136" s="9">
        <v>451</v>
      </c>
      <c r="C136" s="9"/>
      <c r="D136" s="9">
        <v>134</v>
      </c>
      <c r="E136" s="9" t="s">
        <v>33</v>
      </c>
      <c r="F136" s="10" t="str">
        <f>VLOOKUP(H136,[1]検索データ!$A:$C,3,FALSE)</f>
        <v>愛知</v>
      </c>
      <c r="G136" s="10" t="str">
        <f>VLOOKUP(H136,[1]検索データ!$A:$B,2,FALSE)</f>
        <v>東海道</v>
      </c>
      <c r="H136" s="9" t="s">
        <v>393</v>
      </c>
      <c r="I136" s="9" t="str">
        <f t="shared" si="2"/>
        <v>2</v>
      </c>
      <c r="J136" s="9">
        <v>29</v>
      </c>
      <c r="K136" s="7" t="s">
        <v>222</v>
      </c>
      <c r="L136" s="9"/>
      <c r="M136" s="13"/>
      <c r="N136" s="13"/>
      <c r="O136" s="13"/>
      <c r="P136" s="13"/>
      <c r="Q136" s="13">
        <v>1</v>
      </c>
      <c r="R136" s="13"/>
      <c r="S136" s="13">
        <v>1</v>
      </c>
      <c r="T136" s="13"/>
      <c r="U136" s="13"/>
      <c r="V136" s="13"/>
      <c r="W136" s="13"/>
      <c r="X136" s="13"/>
      <c r="Y136" s="13"/>
      <c r="Z136" s="13">
        <v>1</v>
      </c>
      <c r="AA136" s="13"/>
      <c r="AB136" s="13"/>
      <c r="AC136" s="13"/>
      <c r="AD136" s="13"/>
      <c r="AE136" s="13"/>
      <c r="AF136" s="13"/>
      <c r="AG136" s="13"/>
      <c r="AH136" s="13">
        <v>1</v>
      </c>
      <c r="AI136" s="13"/>
      <c r="AJ136" s="13"/>
      <c r="AK136" s="13"/>
      <c r="AL136" s="13"/>
      <c r="AM136" s="13"/>
      <c r="AN136" s="13">
        <v>1</v>
      </c>
      <c r="AO136" s="13"/>
      <c r="AP136" s="9"/>
      <c r="AQ136" s="20"/>
      <c r="AR136" s="20" t="s">
        <v>410</v>
      </c>
      <c r="AS136" s="20" t="s">
        <v>411</v>
      </c>
    </row>
    <row r="137" spans="1:45" ht="79.5" customHeight="1">
      <c r="A137" s="8">
        <f>VLOOKUP(H137,[1]検索データ!$A:$E,5,FALSE)</f>
        <v>120</v>
      </c>
      <c r="B137" s="9">
        <v>461</v>
      </c>
      <c r="C137" s="9"/>
      <c r="D137" s="9">
        <v>135</v>
      </c>
      <c r="E137" s="9" t="s">
        <v>26</v>
      </c>
      <c r="F137" s="10" t="str">
        <f>VLOOKUP(H137,[1]検索データ!$A:$C,3,FALSE)</f>
        <v>愛知</v>
      </c>
      <c r="G137" s="10" t="str">
        <f>VLOOKUP(H137,[1]検索データ!$A:$B,2,FALSE)</f>
        <v>東海道</v>
      </c>
      <c r="H137" s="9" t="s">
        <v>393</v>
      </c>
      <c r="I137" s="9" t="str">
        <f t="shared" si="2"/>
        <v>4</v>
      </c>
      <c r="J137" s="9">
        <v>47</v>
      </c>
      <c r="K137" s="7" t="s">
        <v>330</v>
      </c>
      <c r="L137" s="9"/>
      <c r="M137" s="13">
        <v>1</v>
      </c>
      <c r="N137" s="13"/>
      <c r="O137" s="13"/>
      <c r="P137" s="13"/>
      <c r="Q137" s="13"/>
      <c r="R137" s="13">
        <v>1</v>
      </c>
      <c r="S137" s="13"/>
      <c r="T137" s="13"/>
      <c r="U137" s="13"/>
      <c r="V137" s="13"/>
      <c r="W137" s="13"/>
      <c r="X137" s="13"/>
      <c r="Y137" s="13">
        <v>1</v>
      </c>
      <c r="Z137" s="13"/>
      <c r="AA137" s="13"/>
      <c r="AB137" s="13"/>
      <c r="AC137" s="13"/>
      <c r="AD137" s="13">
        <v>1</v>
      </c>
      <c r="AE137" s="13"/>
      <c r="AF137" s="13"/>
      <c r="AG137" s="13"/>
      <c r="AH137" s="13"/>
      <c r="AI137" s="13"/>
      <c r="AJ137" s="13">
        <v>1</v>
      </c>
      <c r="AK137" s="13"/>
      <c r="AL137" s="13"/>
      <c r="AM137" s="13"/>
      <c r="AN137" s="13">
        <v>1</v>
      </c>
      <c r="AO137" s="13"/>
      <c r="AP137" s="9"/>
      <c r="AQ137" s="20"/>
      <c r="AR137" s="20" t="s">
        <v>412</v>
      </c>
      <c r="AS137" s="20" t="s">
        <v>413</v>
      </c>
    </row>
    <row r="138" spans="1:45" ht="79.5" customHeight="1">
      <c r="A138" s="8">
        <f>VLOOKUP(H138,[1]検索データ!$A:$E,5,FALSE)</f>
        <v>121</v>
      </c>
      <c r="B138" s="9">
        <v>126</v>
      </c>
      <c r="C138" s="9"/>
      <c r="D138" s="9">
        <v>136</v>
      </c>
      <c r="E138" s="9" t="s">
        <v>26</v>
      </c>
      <c r="F138" s="10" t="str">
        <f>VLOOKUP(H138,[1]検索データ!$A:$C,3,FALSE)</f>
        <v>愛知</v>
      </c>
      <c r="G138" s="10" t="str">
        <f>VLOOKUP(H138,[1]検索データ!$A:$B,2,FALSE)</f>
        <v>東海道</v>
      </c>
      <c r="H138" s="9" t="s">
        <v>414</v>
      </c>
      <c r="I138" s="9" t="str">
        <f t="shared" si="2"/>
        <v>6</v>
      </c>
      <c r="J138" s="11" t="s">
        <v>48</v>
      </c>
      <c r="K138" s="7" t="s">
        <v>144</v>
      </c>
      <c r="L138" s="9"/>
      <c r="M138" s="9"/>
      <c r="N138" s="9"/>
      <c r="O138" s="9"/>
      <c r="P138" s="9">
        <v>1</v>
      </c>
      <c r="Q138" s="9"/>
      <c r="R138" s="9"/>
      <c r="S138" s="9"/>
      <c r="T138" s="9"/>
      <c r="U138" s="9"/>
      <c r="V138" s="9">
        <v>1</v>
      </c>
      <c r="W138" s="9"/>
      <c r="X138" s="9"/>
      <c r="Y138" s="9"/>
      <c r="Z138" s="9"/>
      <c r="AA138" s="9">
        <v>1</v>
      </c>
      <c r="AB138" s="9"/>
      <c r="AC138" s="9"/>
      <c r="AD138" s="9"/>
      <c r="AE138" s="9">
        <v>1</v>
      </c>
      <c r="AF138" s="9"/>
      <c r="AG138" s="9"/>
      <c r="AH138" s="9"/>
      <c r="AI138" s="9"/>
      <c r="AJ138" s="9"/>
      <c r="AK138" s="9">
        <v>1</v>
      </c>
      <c r="AL138" s="9"/>
      <c r="AM138" s="9"/>
      <c r="AN138" s="9"/>
      <c r="AO138" s="9"/>
      <c r="AP138" s="9">
        <v>1</v>
      </c>
      <c r="AQ138" s="12" t="s">
        <v>415</v>
      </c>
      <c r="AR138" s="12" t="s">
        <v>416</v>
      </c>
      <c r="AS138" s="12" t="s">
        <v>417</v>
      </c>
    </row>
    <row r="139" spans="1:45" ht="132.75" customHeight="1">
      <c r="A139" s="8">
        <f>VLOOKUP(H139,[1]検索データ!$A:$E,5,FALSE)</f>
        <v>122</v>
      </c>
      <c r="B139" s="9">
        <v>281</v>
      </c>
      <c r="C139" s="9"/>
      <c r="D139" s="9">
        <v>137</v>
      </c>
      <c r="E139" s="9" t="s">
        <v>26</v>
      </c>
      <c r="F139" s="10" t="str">
        <f>VLOOKUP(H139,[1]検索データ!$A:$C,3,FALSE)</f>
        <v>愛知</v>
      </c>
      <c r="G139" s="10" t="str">
        <f>VLOOKUP(H139,[1]検索データ!$A:$B,2,FALSE)</f>
        <v>東海道</v>
      </c>
      <c r="H139" s="9" t="s">
        <v>418</v>
      </c>
      <c r="I139" s="9" t="str">
        <f t="shared" si="2"/>
        <v>8</v>
      </c>
      <c r="J139" s="11" t="s">
        <v>419</v>
      </c>
      <c r="K139" s="7" t="s">
        <v>44</v>
      </c>
      <c r="L139" s="9"/>
      <c r="M139" s="9">
        <v>1</v>
      </c>
      <c r="N139" s="9"/>
      <c r="O139" s="9"/>
      <c r="P139" s="9"/>
      <c r="Q139" s="9"/>
      <c r="R139" s="9">
        <v>1</v>
      </c>
      <c r="S139" s="9"/>
      <c r="T139" s="9"/>
      <c r="U139" s="9"/>
      <c r="V139" s="9"/>
      <c r="W139" s="9">
        <v>1</v>
      </c>
      <c r="X139" s="9"/>
      <c r="Y139" s="9"/>
      <c r="Z139" s="9"/>
      <c r="AA139" s="9"/>
      <c r="AB139" s="9">
        <v>1</v>
      </c>
      <c r="AC139" s="9"/>
      <c r="AD139" s="9"/>
      <c r="AE139" s="9"/>
      <c r="AF139" s="9"/>
      <c r="AG139" s="9">
        <v>1</v>
      </c>
      <c r="AH139" s="9"/>
      <c r="AI139" s="9"/>
      <c r="AJ139" s="9"/>
      <c r="AK139" s="9"/>
      <c r="AL139" s="9">
        <v>1</v>
      </c>
      <c r="AM139" s="9"/>
      <c r="AN139" s="9"/>
      <c r="AO139" s="9"/>
      <c r="AP139" s="9"/>
      <c r="AQ139" s="12" t="s">
        <v>420</v>
      </c>
      <c r="AR139" s="12"/>
      <c r="AS139" s="12"/>
    </row>
    <row r="140" spans="1:45" ht="47.25" customHeight="1">
      <c r="A140" s="8">
        <f>VLOOKUP(H140,[1]検索データ!$A:$E,5,FALSE)</f>
        <v>123</v>
      </c>
      <c r="B140" s="9">
        <v>31</v>
      </c>
      <c r="C140" s="9"/>
      <c r="D140" s="9">
        <v>138</v>
      </c>
      <c r="E140" s="9" t="s">
        <v>26</v>
      </c>
      <c r="F140" s="10" t="str">
        <f>VLOOKUP(H140,[1]検索データ!$A:$C,3,FALSE)</f>
        <v>愛知</v>
      </c>
      <c r="G140" s="10" t="str">
        <f>VLOOKUP(H140,[1]検索データ!$A:$B,2,FALSE)</f>
        <v>東海道</v>
      </c>
      <c r="H140" s="9" t="s">
        <v>421</v>
      </c>
      <c r="I140" s="9" t="str">
        <f t="shared" si="2"/>
        <v>7</v>
      </c>
      <c r="J140" s="11" t="s">
        <v>422</v>
      </c>
      <c r="K140" s="7" t="s">
        <v>44</v>
      </c>
      <c r="L140" s="9"/>
      <c r="M140" s="9"/>
      <c r="N140" s="9"/>
      <c r="O140" s="9"/>
      <c r="P140" s="9"/>
      <c r="Q140" s="9">
        <v>1</v>
      </c>
      <c r="R140" s="9"/>
      <c r="S140" s="9"/>
      <c r="T140" s="9">
        <v>1</v>
      </c>
      <c r="U140" s="9"/>
      <c r="V140" s="9"/>
      <c r="W140" s="9"/>
      <c r="X140" s="9"/>
      <c r="Y140" s="9">
        <v>1</v>
      </c>
      <c r="Z140" s="9"/>
      <c r="AA140" s="9"/>
      <c r="AB140" s="9"/>
      <c r="AC140" s="9">
        <v>1</v>
      </c>
      <c r="AD140" s="9"/>
      <c r="AE140" s="9"/>
      <c r="AF140" s="9"/>
      <c r="AG140" s="9"/>
      <c r="AH140" s="9"/>
      <c r="AI140" s="9">
        <v>1</v>
      </c>
      <c r="AJ140" s="9"/>
      <c r="AK140" s="9"/>
      <c r="AL140" s="9"/>
      <c r="AM140" s="9">
        <v>1</v>
      </c>
      <c r="AN140" s="9"/>
      <c r="AO140" s="9"/>
      <c r="AP140" s="9"/>
      <c r="AQ140" s="12"/>
      <c r="AR140" s="12" t="s">
        <v>423</v>
      </c>
      <c r="AS140" s="12" t="s">
        <v>424</v>
      </c>
    </row>
    <row r="141" spans="1:45" ht="95.25" customHeight="1">
      <c r="A141" s="8">
        <f>VLOOKUP(H141,[1]検索データ!$A:$E,5,FALSE)</f>
        <v>123</v>
      </c>
      <c r="B141" s="9">
        <v>32</v>
      </c>
      <c r="C141" s="9"/>
      <c r="D141" s="9">
        <v>139</v>
      </c>
      <c r="E141" s="9" t="s">
        <v>26</v>
      </c>
      <c r="F141" s="10" t="str">
        <f>VLOOKUP(H141,[1]検索データ!$A:$C,3,FALSE)</f>
        <v>愛知</v>
      </c>
      <c r="G141" s="10" t="str">
        <f>VLOOKUP(H141,[1]検索データ!$A:$B,2,FALSE)</f>
        <v>東海道</v>
      </c>
      <c r="H141" s="9" t="s">
        <v>421</v>
      </c>
      <c r="I141" s="9" t="str">
        <f t="shared" si="2"/>
        <v>6</v>
      </c>
      <c r="J141" s="11" t="s">
        <v>69</v>
      </c>
      <c r="K141" s="7" t="s">
        <v>40</v>
      </c>
      <c r="L141" s="9"/>
      <c r="M141" s="9"/>
      <c r="N141" s="9">
        <v>1</v>
      </c>
      <c r="O141" s="9"/>
      <c r="P141" s="9"/>
      <c r="Q141" s="9"/>
      <c r="R141" s="9"/>
      <c r="S141" s="9">
        <v>1</v>
      </c>
      <c r="T141" s="9"/>
      <c r="U141" s="9"/>
      <c r="V141" s="9"/>
      <c r="W141" s="9"/>
      <c r="X141" s="9"/>
      <c r="Y141" s="9">
        <v>1</v>
      </c>
      <c r="Z141" s="9"/>
      <c r="AA141" s="9"/>
      <c r="AB141" s="9"/>
      <c r="AC141" s="9">
        <v>1</v>
      </c>
      <c r="AD141" s="9"/>
      <c r="AE141" s="9"/>
      <c r="AF141" s="9"/>
      <c r="AG141" s="9">
        <v>1</v>
      </c>
      <c r="AH141" s="9"/>
      <c r="AI141" s="9"/>
      <c r="AJ141" s="9"/>
      <c r="AK141" s="9"/>
      <c r="AL141" s="9"/>
      <c r="AM141" s="9"/>
      <c r="AN141" s="9"/>
      <c r="AO141" s="9">
        <v>1</v>
      </c>
      <c r="AP141" s="9"/>
      <c r="AQ141" s="12" t="s">
        <v>425</v>
      </c>
      <c r="AR141" s="12" t="s">
        <v>426</v>
      </c>
      <c r="AS141" s="12" t="s">
        <v>427</v>
      </c>
    </row>
    <row r="142" spans="1:45" ht="46.5" customHeight="1">
      <c r="A142" s="8">
        <f>VLOOKUP(H142,[1]検索データ!$A:$E,5,FALSE)</f>
        <v>123</v>
      </c>
      <c r="B142" s="9">
        <v>33</v>
      </c>
      <c r="C142" s="9"/>
      <c r="D142" s="9">
        <v>140</v>
      </c>
      <c r="E142" s="9" t="s">
        <v>33</v>
      </c>
      <c r="F142" s="10" t="str">
        <f>VLOOKUP(H142,[1]検索データ!$A:$C,3,FALSE)</f>
        <v>愛知</v>
      </c>
      <c r="G142" s="10" t="str">
        <f>VLOOKUP(H142,[1]検索データ!$A:$B,2,FALSE)</f>
        <v>東海道</v>
      </c>
      <c r="H142" s="9" t="s">
        <v>421</v>
      </c>
      <c r="I142" s="9" t="str">
        <f t="shared" si="2"/>
        <v>3</v>
      </c>
      <c r="J142" s="11" t="s">
        <v>342</v>
      </c>
      <c r="K142" s="7" t="s">
        <v>36</v>
      </c>
      <c r="L142" s="9"/>
      <c r="M142" s="9">
        <v>1</v>
      </c>
      <c r="N142" s="9"/>
      <c r="O142" s="9"/>
      <c r="P142" s="9"/>
      <c r="Q142" s="9"/>
      <c r="R142" s="9"/>
      <c r="S142" s="9"/>
      <c r="T142" s="9">
        <v>1</v>
      </c>
      <c r="U142" s="9"/>
      <c r="V142" s="9"/>
      <c r="W142" s="9"/>
      <c r="X142" s="9"/>
      <c r="Y142" s="9"/>
      <c r="Z142" s="9">
        <v>1</v>
      </c>
      <c r="AA142" s="9"/>
      <c r="AB142" s="9">
        <v>1</v>
      </c>
      <c r="AC142" s="9"/>
      <c r="AD142" s="9"/>
      <c r="AE142" s="9"/>
      <c r="AF142" s="9"/>
      <c r="AG142" s="9"/>
      <c r="AH142" s="9"/>
      <c r="AI142" s="9"/>
      <c r="AJ142" s="9">
        <v>1</v>
      </c>
      <c r="AK142" s="9"/>
      <c r="AL142" s="9"/>
      <c r="AM142" s="9"/>
      <c r="AN142" s="9"/>
      <c r="AO142" s="9"/>
      <c r="AP142" s="9"/>
      <c r="AQ142" s="12" t="s">
        <v>428</v>
      </c>
      <c r="AR142" s="12" t="s">
        <v>429</v>
      </c>
      <c r="AS142" s="12" t="s">
        <v>430</v>
      </c>
    </row>
    <row r="143" spans="1:45" ht="102.75" customHeight="1">
      <c r="A143" s="8">
        <f>VLOOKUP(H143,[1]検索データ!$A:$E,5,FALSE)</f>
        <v>123</v>
      </c>
      <c r="B143" s="9">
        <v>48</v>
      </c>
      <c r="C143" s="9"/>
      <c r="D143" s="9">
        <v>141</v>
      </c>
      <c r="E143" s="9" t="s">
        <v>26</v>
      </c>
      <c r="F143" s="10" t="str">
        <f>VLOOKUP(H143,[1]検索データ!$A:$C,3,FALSE)</f>
        <v>愛知</v>
      </c>
      <c r="G143" s="10" t="str">
        <f>VLOOKUP(H143,[1]検索データ!$A:$B,2,FALSE)</f>
        <v>東海道</v>
      </c>
      <c r="H143" s="9" t="s">
        <v>421</v>
      </c>
      <c r="I143" s="9" t="str">
        <f t="shared" si="2"/>
        <v>6</v>
      </c>
      <c r="J143" s="11" t="s">
        <v>56</v>
      </c>
      <c r="K143" s="7" t="s">
        <v>44</v>
      </c>
      <c r="L143" s="9"/>
      <c r="M143" s="9"/>
      <c r="N143" s="9"/>
      <c r="O143" s="9">
        <v>1</v>
      </c>
      <c r="P143" s="9"/>
      <c r="Q143" s="9"/>
      <c r="R143" s="9"/>
      <c r="S143" s="9"/>
      <c r="T143" s="9">
        <v>1</v>
      </c>
      <c r="U143" s="9"/>
      <c r="V143" s="9"/>
      <c r="W143" s="9"/>
      <c r="X143" s="9"/>
      <c r="Y143" s="9"/>
      <c r="Z143" s="9">
        <v>1</v>
      </c>
      <c r="AA143" s="9"/>
      <c r="AB143" s="9"/>
      <c r="AC143" s="9"/>
      <c r="AD143" s="9">
        <v>1</v>
      </c>
      <c r="AE143" s="9"/>
      <c r="AF143" s="9"/>
      <c r="AG143" s="9"/>
      <c r="AH143" s="9">
        <v>1</v>
      </c>
      <c r="AI143" s="9"/>
      <c r="AJ143" s="9"/>
      <c r="AK143" s="9"/>
      <c r="AL143" s="9"/>
      <c r="AM143" s="9"/>
      <c r="AN143" s="9"/>
      <c r="AO143" s="9">
        <v>1</v>
      </c>
      <c r="AP143" s="9"/>
      <c r="AQ143" s="12" t="s">
        <v>431</v>
      </c>
      <c r="AR143" s="12"/>
      <c r="AS143" s="12" t="s">
        <v>432</v>
      </c>
    </row>
    <row r="144" spans="1:45" ht="66.75" customHeight="1">
      <c r="A144" s="8">
        <f>VLOOKUP(H144,[1]検索データ!$A:$E,5,FALSE)</f>
        <v>123</v>
      </c>
      <c r="B144" s="9">
        <v>101</v>
      </c>
      <c r="C144" s="9"/>
      <c r="D144" s="9">
        <v>142</v>
      </c>
      <c r="E144" s="9" t="s">
        <v>33</v>
      </c>
      <c r="F144" s="10" t="str">
        <f>VLOOKUP(H144,[1]検索データ!$A:$C,3,FALSE)</f>
        <v>愛知</v>
      </c>
      <c r="G144" s="10" t="str">
        <f>VLOOKUP(H144,[1]検索データ!$A:$B,2,FALSE)</f>
        <v>東海道</v>
      </c>
      <c r="H144" s="9" t="s">
        <v>421</v>
      </c>
      <c r="I144" s="9" t="str">
        <f t="shared" si="2"/>
        <v>2</v>
      </c>
      <c r="J144" s="11" t="s">
        <v>381</v>
      </c>
      <c r="K144" s="7" t="s">
        <v>433</v>
      </c>
      <c r="L144" s="9"/>
      <c r="M144" s="9"/>
      <c r="N144" s="9"/>
      <c r="O144" s="9"/>
      <c r="P144" s="9">
        <v>1</v>
      </c>
      <c r="Q144" s="9"/>
      <c r="R144" s="9"/>
      <c r="S144" s="9"/>
      <c r="T144" s="9">
        <v>1</v>
      </c>
      <c r="U144" s="9"/>
      <c r="V144" s="9"/>
      <c r="W144" s="9"/>
      <c r="X144" s="9">
        <v>1</v>
      </c>
      <c r="Y144" s="9"/>
      <c r="Z144" s="9"/>
      <c r="AA144" s="9"/>
      <c r="AB144" s="9"/>
      <c r="AC144" s="9">
        <v>1</v>
      </c>
      <c r="AD144" s="9"/>
      <c r="AE144" s="9"/>
      <c r="AF144" s="9"/>
      <c r="AG144" s="9">
        <v>1</v>
      </c>
      <c r="AH144" s="9"/>
      <c r="AI144" s="9"/>
      <c r="AJ144" s="9"/>
      <c r="AK144" s="9"/>
      <c r="AL144" s="9">
        <v>1</v>
      </c>
      <c r="AM144" s="9"/>
      <c r="AN144" s="9"/>
      <c r="AO144" s="9"/>
      <c r="AP144" s="9"/>
      <c r="AQ144" s="12"/>
      <c r="AR144" s="12" t="s">
        <v>434</v>
      </c>
      <c r="AS144" s="12"/>
    </row>
    <row r="145" spans="1:45" ht="66.75" customHeight="1">
      <c r="A145" s="8">
        <f>VLOOKUP(H145,[1]検索データ!$A:$E,5,FALSE)</f>
        <v>123</v>
      </c>
      <c r="B145" s="9">
        <v>334</v>
      </c>
      <c r="C145" s="9"/>
      <c r="D145" s="9">
        <v>143</v>
      </c>
      <c r="E145" s="9" t="s">
        <v>33</v>
      </c>
      <c r="F145" s="10" t="str">
        <f>VLOOKUP(H145,[1]検索データ!$A:$C,3,FALSE)</f>
        <v>愛知</v>
      </c>
      <c r="G145" s="10" t="str">
        <f>VLOOKUP(H145,[1]検索データ!$A:$B,2,FALSE)</f>
        <v>東海道</v>
      </c>
      <c r="H145" s="9" t="s">
        <v>421</v>
      </c>
      <c r="I145" s="9" t="str">
        <f t="shared" si="2"/>
        <v>6</v>
      </c>
      <c r="J145" s="11" t="s">
        <v>35</v>
      </c>
      <c r="K145" s="7" t="s">
        <v>75</v>
      </c>
      <c r="L145" s="9"/>
      <c r="M145" s="9"/>
      <c r="N145" s="9"/>
      <c r="O145" s="9"/>
      <c r="P145" s="9">
        <v>1</v>
      </c>
      <c r="Q145" s="9"/>
      <c r="R145" s="9"/>
      <c r="S145" s="9"/>
      <c r="T145" s="9"/>
      <c r="U145" s="9">
        <v>1</v>
      </c>
      <c r="V145" s="9"/>
      <c r="W145" s="9"/>
      <c r="X145" s="9"/>
      <c r="Y145" s="9">
        <v>1</v>
      </c>
      <c r="Z145" s="9"/>
      <c r="AA145" s="9"/>
      <c r="AB145" s="9"/>
      <c r="AC145" s="9"/>
      <c r="AD145" s="9"/>
      <c r="AE145" s="9"/>
      <c r="AF145" s="9">
        <v>1</v>
      </c>
      <c r="AG145" s="9"/>
      <c r="AH145" s="9"/>
      <c r="AI145" s="9"/>
      <c r="AJ145" s="9"/>
      <c r="AK145" s="9">
        <v>1</v>
      </c>
      <c r="AL145" s="9"/>
      <c r="AM145" s="9"/>
      <c r="AN145" s="9"/>
      <c r="AO145" s="9">
        <v>1</v>
      </c>
      <c r="AP145" s="9"/>
      <c r="AQ145" s="12"/>
      <c r="AR145" s="12" t="s">
        <v>435</v>
      </c>
      <c r="AS145" s="12"/>
    </row>
    <row r="146" spans="1:45" ht="66.75" customHeight="1">
      <c r="A146" s="8">
        <f>VLOOKUP(H146,[1]検索データ!$A:$E,5,FALSE)</f>
        <v>123</v>
      </c>
      <c r="B146" s="9">
        <v>337</v>
      </c>
      <c r="C146" s="9"/>
      <c r="D146" s="9">
        <v>144</v>
      </c>
      <c r="E146" s="9" t="s">
        <v>33</v>
      </c>
      <c r="F146" s="10" t="str">
        <f>VLOOKUP(H146,[1]検索データ!$A:$C,3,FALSE)</f>
        <v>愛知</v>
      </c>
      <c r="G146" s="10" t="str">
        <f>VLOOKUP(H146,[1]検索データ!$A:$B,2,FALSE)</f>
        <v>東海道</v>
      </c>
      <c r="H146" s="9" t="s">
        <v>421</v>
      </c>
      <c r="I146" s="9" t="str">
        <f t="shared" si="2"/>
        <v/>
      </c>
      <c r="J146" s="9"/>
      <c r="K146" s="7"/>
      <c r="L146" s="9"/>
      <c r="M146" s="9"/>
      <c r="N146" s="9"/>
      <c r="O146" s="9"/>
      <c r="P146" s="9">
        <v>1</v>
      </c>
      <c r="Q146" s="9"/>
      <c r="R146" s="9"/>
      <c r="S146" s="9">
        <v>1</v>
      </c>
      <c r="T146" s="9"/>
      <c r="U146" s="9"/>
      <c r="V146" s="9"/>
      <c r="W146" s="9"/>
      <c r="X146" s="9"/>
      <c r="Y146" s="9">
        <v>1</v>
      </c>
      <c r="Z146" s="9"/>
      <c r="AA146" s="9"/>
      <c r="AB146" s="9"/>
      <c r="AC146" s="9"/>
      <c r="AD146" s="9">
        <v>1</v>
      </c>
      <c r="AE146" s="9"/>
      <c r="AF146" s="9"/>
      <c r="AG146" s="9"/>
      <c r="AH146" s="9">
        <v>1</v>
      </c>
      <c r="AI146" s="9"/>
      <c r="AJ146" s="9"/>
      <c r="AK146" s="9"/>
      <c r="AL146" s="9"/>
      <c r="AM146" s="9">
        <v>1</v>
      </c>
      <c r="AN146" s="9"/>
      <c r="AO146" s="9"/>
      <c r="AP146" s="9"/>
      <c r="AQ146" s="12"/>
      <c r="AR146" s="12" t="s">
        <v>436</v>
      </c>
      <c r="AS146" s="12" t="s">
        <v>437</v>
      </c>
    </row>
    <row r="147" spans="1:45" ht="126" customHeight="1">
      <c r="A147" s="8">
        <f>VLOOKUP(H147,[1]検索データ!$A:$E,5,FALSE)</f>
        <v>123</v>
      </c>
      <c r="B147" s="9">
        <v>338</v>
      </c>
      <c r="C147" s="9"/>
      <c r="D147" s="9">
        <v>145</v>
      </c>
      <c r="E147" s="9" t="s">
        <v>33</v>
      </c>
      <c r="F147" s="10" t="str">
        <f>VLOOKUP(H147,[1]検索データ!$A:$C,3,FALSE)</f>
        <v>愛知</v>
      </c>
      <c r="G147" s="10" t="str">
        <f>VLOOKUP(H147,[1]検索データ!$A:$B,2,FALSE)</f>
        <v>東海道</v>
      </c>
      <c r="H147" s="9" t="s">
        <v>421</v>
      </c>
      <c r="I147" s="9" t="str">
        <f t="shared" si="2"/>
        <v>3</v>
      </c>
      <c r="J147" s="11" t="s">
        <v>438</v>
      </c>
      <c r="K147" s="7" t="s">
        <v>40</v>
      </c>
      <c r="L147" s="9"/>
      <c r="M147" s="9"/>
      <c r="N147" s="9"/>
      <c r="O147" s="9"/>
      <c r="P147" s="9">
        <v>1</v>
      </c>
      <c r="Q147" s="9"/>
      <c r="R147" s="9"/>
      <c r="S147" s="9"/>
      <c r="T147" s="9">
        <v>1</v>
      </c>
      <c r="U147" s="9"/>
      <c r="V147" s="9"/>
      <c r="W147" s="9"/>
      <c r="X147" s="9"/>
      <c r="Y147" s="9">
        <v>1</v>
      </c>
      <c r="Z147" s="9"/>
      <c r="AA147" s="9"/>
      <c r="AB147" s="9"/>
      <c r="AC147" s="9"/>
      <c r="AD147" s="9"/>
      <c r="AE147" s="9">
        <v>1</v>
      </c>
      <c r="AF147" s="9"/>
      <c r="AG147" s="9"/>
      <c r="AH147" s="9"/>
      <c r="AI147" s="9">
        <v>1</v>
      </c>
      <c r="AJ147" s="9"/>
      <c r="AK147" s="9"/>
      <c r="AL147" s="9"/>
      <c r="AM147" s="9"/>
      <c r="AN147" s="9">
        <v>1</v>
      </c>
      <c r="AO147" s="9"/>
      <c r="AP147" s="9"/>
      <c r="AQ147" s="12" t="s">
        <v>439</v>
      </c>
      <c r="AR147" s="12" t="s">
        <v>440</v>
      </c>
      <c r="AS147" s="12" t="s">
        <v>441</v>
      </c>
    </row>
    <row r="148" spans="1:45" ht="93" customHeight="1">
      <c r="A148" s="8">
        <f>VLOOKUP(H148,[1]検索データ!$A:$E,5,FALSE)</f>
        <v>123</v>
      </c>
      <c r="B148" s="9">
        <v>343</v>
      </c>
      <c r="C148" s="9"/>
      <c r="D148" s="9">
        <v>146</v>
      </c>
      <c r="E148" s="9" t="s">
        <v>33</v>
      </c>
      <c r="F148" s="10" t="str">
        <f>VLOOKUP(H148,[1]検索データ!$A:$C,3,FALSE)</f>
        <v>愛知</v>
      </c>
      <c r="G148" s="10" t="str">
        <f>VLOOKUP(H148,[1]検索データ!$A:$B,2,FALSE)</f>
        <v>東海道</v>
      </c>
      <c r="H148" s="9" t="s">
        <v>421</v>
      </c>
      <c r="I148" s="9" t="str">
        <f t="shared" si="2"/>
        <v>3</v>
      </c>
      <c r="J148" s="11" t="s">
        <v>155</v>
      </c>
      <c r="K148" s="7" t="s">
        <v>40</v>
      </c>
      <c r="L148" s="9"/>
      <c r="M148" s="9"/>
      <c r="N148" s="9"/>
      <c r="O148" s="9"/>
      <c r="P148" s="9">
        <v>1</v>
      </c>
      <c r="Q148" s="9"/>
      <c r="R148" s="9"/>
      <c r="S148" s="9"/>
      <c r="T148" s="9"/>
      <c r="U148" s="9"/>
      <c r="V148" s="9">
        <v>1</v>
      </c>
      <c r="W148" s="9"/>
      <c r="X148" s="9"/>
      <c r="Y148" s="9"/>
      <c r="Z148" s="9">
        <v>1</v>
      </c>
      <c r="AA148" s="9"/>
      <c r="AB148" s="9"/>
      <c r="AC148" s="9"/>
      <c r="AD148" s="9"/>
      <c r="AE148" s="9">
        <v>1</v>
      </c>
      <c r="AF148" s="9"/>
      <c r="AG148" s="9"/>
      <c r="AH148" s="9"/>
      <c r="AI148" s="9"/>
      <c r="AJ148" s="9">
        <v>1</v>
      </c>
      <c r="AK148" s="9"/>
      <c r="AL148" s="9"/>
      <c r="AM148" s="9"/>
      <c r="AN148" s="9"/>
      <c r="AO148" s="9"/>
      <c r="AP148" s="9">
        <v>1</v>
      </c>
      <c r="AQ148" s="12" t="s">
        <v>442</v>
      </c>
      <c r="AR148" s="12" t="s">
        <v>443</v>
      </c>
      <c r="AS148" s="12" t="s">
        <v>444</v>
      </c>
    </row>
    <row r="149" spans="1:45" ht="93" customHeight="1">
      <c r="A149" s="8">
        <f>VLOOKUP(H149,[1]検索データ!$A:$E,5,FALSE)</f>
        <v>124</v>
      </c>
      <c r="B149" s="9">
        <v>52</v>
      </c>
      <c r="C149" s="9"/>
      <c r="D149" s="9">
        <v>147</v>
      </c>
      <c r="E149" s="9" t="s">
        <v>33</v>
      </c>
      <c r="F149" s="10" t="str">
        <f>VLOOKUP(H149,[1]検索データ!$A:$C,3,FALSE)</f>
        <v>愛知</v>
      </c>
      <c r="G149" s="10" t="str">
        <f>VLOOKUP(H149,[1]検索データ!$A:$B,2,FALSE)</f>
        <v>東海道</v>
      </c>
      <c r="H149" s="9" t="s">
        <v>445</v>
      </c>
      <c r="I149" s="9" t="str">
        <f t="shared" si="2"/>
        <v>6</v>
      </c>
      <c r="J149" s="11" t="s">
        <v>214</v>
      </c>
      <c r="K149" s="7" t="s">
        <v>36</v>
      </c>
      <c r="L149" s="9"/>
      <c r="M149" s="9"/>
      <c r="N149" s="9"/>
      <c r="O149" s="9"/>
      <c r="P149" s="9">
        <v>1</v>
      </c>
      <c r="Q149" s="9"/>
      <c r="R149" s="9"/>
      <c r="S149" s="9"/>
      <c r="T149" s="9"/>
      <c r="U149" s="9">
        <v>1</v>
      </c>
      <c r="V149" s="9"/>
      <c r="W149" s="9"/>
      <c r="X149" s="9"/>
      <c r="Y149" s="9"/>
      <c r="Z149" s="9">
        <v>1</v>
      </c>
      <c r="AA149" s="9"/>
      <c r="AB149" s="9"/>
      <c r="AC149" s="9"/>
      <c r="AD149" s="9"/>
      <c r="AE149" s="9">
        <v>1</v>
      </c>
      <c r="AF149" s="9"/>
      <c r="AG149" s="9"/>
      <c r="AH149" s="9"/>
      <c r="AI149" s="9"/>
      <c r="AJ149" s="9">
        <v>1</v>
      </c>
      <c r="AK149" s="9"/>
      <c r="AL149" s="9"/>
      <c r="AM149" s="9"/>
      <c r="AN149" s="9"/>
      <c r="AO149" s="9"/>
      <c r="AP149" s="9">
        <v>1</v>
      </c>
      <c r="AQ149" s="12" t="s">
        <v>446</v>
      </c>
      <c r="AR149" s="12" t="s">
        <v>447</v>
      </c>
      <c r="AS149" s="12" t="s">
        <v>448</v>
      </c>
    </row>
    <row r="150" spans="1:45" ht="93" customHeight="1">
      <c r="A150" s="8">
        <f>VLOOKUP(H150,[1]検索データ!$A:$E,5,FALSE)</f>
        <v>124</v>
      </c>
      <c r="B150" s="9">
        <v>66</v>
      </c>
      <c r="C150" s="9"/>
      <c r="D150" s="9">
        <v>148</v>
      </c>
      <c r="E150" s="9" t="s">
        <v>33</v>
      </c>
      <c r="F150" s="10" t="str">
        <f>VLOOKUP(H150,[1]検索データ!$A:$C,3,FALSE)</f>
        <v>愛知</v>
      </c>
      <c r="G150" s="10" t="str">
        <f>VLOOKUP(H150,[1]検索データ!$A:$B,2,FALSE)</f>
        <v>東海道</v>
      </c>
      <c r="H150" s="9" t="s">
        <v>445</v>
      </c>
      <c r="I150" s="9" t="str">
        <f t="shared" si="2"/>
        <v>7</v>
      </c>
      <c r="J150" s="11" t="s">
        <v>43</v>
      </c>
      <c r="K150" s="7" t="s">
        <v>44</v>
      </c>
      <c r="L150" s="9"/>
      <c r="M150" s="9">
        <v>1</v>
      </c>
      <c r="N150" s="9"/>
      <c r="O150" s="9"/>
      <c r="P150" s="9"/>
      <c r="Q150" s="9"/>
      <c r="R150" s="9">
        <v>1</v>
      </c>
      <c r="S150" s="9"/>
      <c r="T150" s="9"/>
      <c r="U150" s="9"/>
      <c r="V150" s="9"/>
      <c r="W150" s="9"/>
      <c r="X150" s="9">
        <v>1</v>
      </c>
      <c r="Y150" s="9"/>
      <c r="Z150" s="9"/>
      <c r="AA150" s="9"/>
      <c r="AB150" s="9">
        <v>1</v>
      </c>
      <c r="AC150" s="9"/>
      <c r="AD150" s="9"/>
      <c r="AE150" s="9"/>
      <c r="AF150" s="9"/>
      <c r="AG150" s="9"/>
      <c r="AH150" s="9">
        <v>1</v>
      </c>
      <c r="AI150" s="9"/>
      <c r="AJ150" s="9"/>
      <c r="AK150" s="9"/>
      <c r="AL150" s="9">
        <v>1</v>
      </c>
      <c r="AM150" s="9"/>
      <c r="AN150" s="9"/>
      <c r="AO150" s="9"/>
      <c r="AP150" s="9"/>
      <c r="AQ150" s="12" t="s">
        <v>449</v>
      </c>
      <c r="AR150" s="12" t="s">
        <v>450</v>
      </c>
      <c r="AS150" s="12" t="s">
        <v>451</v>
      </c>
    </row>
    <row r="151" spans="1:45" ht="32.25" customHeight="1">
      <c r="A151" s="8">
        <f>VLOOKUP(H151,[1]検索データ!$A:$E,5,FALSE)</f>
        <v>124</v>
      </c>
      <c r="B151" s="9">
        <v>341</v>
      </c>
      <c r="C151" s="9"/>
      <c r="D151" s="9">
        <v>149</v>
      </c>
      <c r="E151" s="9" t="s">
        <v>33</v>
      </c>
      <c r="F151" s="10" t="str">
        <f>VLOOKUP(H151,[1]検索データ!$A:$C,3,FALSE)</f>
        <v>愛知</v>
      </c>
      <c r="G151" s="10" t="str">
        <f>VLOOKUP(H151,[1]検索データ!$A:$B,2,FALSE)</f>
        <v>東海道</v>
      </c>
      <c r="H151" s="9" t="s">
        <v>445</v>
      </c>
      <c r="I151" s="9" t="str">
        <f t="shared" si="2"/>
        <v>4</v>
      </c>
      <c r="J151" s="11" t="s">
        <v>269</v>
      </c>
      <c r="K151" s="7" t="s">
        <v>40</v>
      </c>
      <c r="L151" s="9"/>
      <c r="M151" s="9"/>
      <c r="N151" s="9"/>
      <c r="O151" s="9"/>
      <c r="P151" s="9">
        <v>1</v>
      </c>
      <c r="Q151" s="9"/>
      <c r="R151" s="9"/>
      <c r="S151" s="9"/>
      <c r="T151" s="9">
        <v>1</v>
      </c>
      <c r="U151" s="9"/>
      <c r="V151" s="9"/>
      <c r="W151" s="9"/>
      <c r="X151" s="9"/>
      <c r="Y151" s="9">
        <v>1</v>
      </c>
      <c r="Z151" s="9"/>
      <c r="AA151" s="9"/>
      <c r="AB151" s="9"/>
      <c r="AC151" s="9"/>
      <c r="AD151" s="9">
        <v>1</v>
      </c>
      <c r="AE151" s="9"/>
      <c r="AF151" s="9"/>
      <c r="AG151" s="9"/>
      <c r="AH151" s="9"/>
      <c r="AI151" s="9"/>
      <c r="AJ151" s="9">
        <v>1</v>
      </c>
      <c r="AK151" s="9"/>
      <c r="AL151" s="9"/>
      <c r="AM151" s="9"/>
      <c r="AN151" s="9">
        <v>1</v>
      </c>
      <c r="AO151" s="9"/>
      <c r="AP151" s="9"/>
      <c r="AQ151" s="12"/>
      <c r="AR151" s="12"/>
      <c r="AS151" s="12"/>
    </row>
    <row r="152" spans="1:45" ht="32.25" customHeight="1">
      <c r="A152" s="8">
        <f>VLOOKUP(H152,[1]検索データ!$A:$E,5,FALSE)</f>
        <v>124</v>
      </c>
      <c r="B152" s="9">
        <v>342</v>
      </c>
      <c r="C152" s="9"/>
      <c r="D152" s="9">
        <v>150</v>
      </c>
      <c r="E152" s="9" t="s">
        <v>33</v>
      </c>
      <c r="F152" s="10" t="str">
        <f>VLOOKUP(H152,[1]検索データ!$A:$C,3,FALSE)</f>
        <v>愛知</v>
      </c>
      <c r="G152" s="10" t="str">
        <f>VLOOKUP(H152,[1]検索データ!$A:$B,2,FALSE)</f>
        <v>東海道</v>
      </c>
      <c r="H152" s="9" t="s">
        <v>445</v>
      </c>
      <c r="I152" s="9" t="str">
        <f t="shared" si="2"/>
        <v>4</v>
      </c>
      <c r="J152" s="11" t="s">
        <v>452</v>
      </c>
      <c r="K152" s="7" t="s">
        <v>36</v>
      </c>
      <c r="L152" s="9"/>
      <c r="M152" s="9">
        <v>1</v>
      </c>
      <c r="N152" s="9"/>
      <c r="O152" s="9"/>
      <c r="P152" s="9"/>
      <c r="Q152" s="9"/>
      <c r="R152" s="9">
        <v>1</v>
      </c>
      <c r="S152" s="9"/>
      <c r="T152" s="9"/>
      <c r="U152" s="9"/>
      <c r="V152" s="9"/>
      <c r="W152" s="9"/>
      <c r="X152" s="9"/>
      <c r="Y152" s="9">
        <v>1</v>
      </c>
      <c r="Z152" s="9"/>
      <c r="AA152" s="9"/>
      <c r="AB152" s="9"/>
      <c r="AC152" s="9"/>
      <c r="AD152" s="9">
        <v>1</v>
      </c>
      <c r="AE152" s="9"/>
      <c r="AF152" s="9"/>
      <c r="AG152" s="9"/>
      <c r="AH152" s="9"/>
      <c r="AI152" s="9">
        <v>1</v>
      </c>
      <c r="AJ152" s="9"/>
      <c r="AK152" s="9"/>
      <c r="AL152" s="9"/>
      <c r="AM152" s="9"/>
      <c r="AN152" s="9">
        <v>1</v>
      </c>
      <c r="AO152" s="9"/>
      <c r="AP152" s="9"/>
      <c r="AQ152" s="12"/>
      <c r="AR152" s="12"/>
      <c r="AS152" s="12"/>
    </row>
    <row r="153" spans="1:45" ht="73.5" customHeight="1">
      <c r="A153" s="8">
        <f>VLOOKUP(H153,[1]検索データ!$A:$E,5,FALSE)</f>
        <v>125</v>
      </c>
      <c r="B153" s="9">
        <v>51</v>
      </c>
      <c r="C153" s="9"/>
      <c r="D153" s="9">
        <v>151</v>
      </c>
      <c r="E153" s="9" t="s">
        <v>26</v>
      </c>
      <c r="F153" s="10" t="str">
        <f>VLOOKUP(H153,[1]検索データ!$A:$C,3,FALSE)</f>
        <v>愛知</v>
      </c>
      <c r="G153" s="10" t="str">
        <f>VLOOKUP(H153,[1]検索データ!$A:$B,2,FALSE)</f>
        <v>東海道</v>
      </c>
      <c r="H153" s="9" t="s">
        <v>453</v>
      </c>
      <c r="I153" s="9" t="str">
        <f t="shared" si="2"/>
        <v>6</v>
      </c>
      <c r="J153" s="11" t="s">
        <v>56</v>
      </c>
      <c r="K153" s="7" t="s">
        <v>40</v>
      </c>
      <c r="L153" s="9"/>
      <c r="M153" s="9"/>
      <c r="N153" s="9"/>
      <c r="O153" s="9"/>
      <c r="P153" s="9">
        <v>1</v>
      </c>
      <c r="Q153" s="9"/>
      <c r="R153" s="9"/>
      <c r="S153" s="9"/>
      <c r="T153" s="9"/>
      <c r="U153" s="9">
        <v>1</v>
      </c>
      <c r="V153" s="9"/>
      <c r="W153" s="9"/>
      <c r="X153" s="9"/>
      <c r="Y153" s="9"/>
      <c r="Z153" s="9">
        <v>1</v>
      </c>
      <c r="AA153" s="9"/>
      <c r="AB153" s="9"/>
      <c r="AC153" s="9"/>
      <c r="AD153" s="9">
        <v>1</v>
      </c>
      <c r="AE153" s="9"/>
      <c r="AF153" s="9"/>
      <c r="AG153" s="9"/>
      <c r="AH153" s="9"/>
      <c r="AI153" s="9"/>
      <c r="AJ153" s="9">
        <v>1</v>
      </c>
      <c r="AK153" s="9"/>
      <c r="AL153" s="9"/>
      <c r="AM153" s="9"/>
      <c r="AN153" s="9"/>
      <c r="AO153" s="9">
        <v>1</v>
      </c>
      <c r="AP153" s="9"/>
      <c r="AQ153" s="12" t="s">
        <v>454</v>
      </c>
      <c r="AR153" s="12" t="s">
        <v>455</v>
      </c>
      <c r="AS153" s="12" t="s">
        <v>456</v>
      </c>
    </row>
    <row r="154" spans="1:45" ht="73.5" customHeight="1">
      <c r="A154" s="8">
        <f>VLOOKUP(H154,[1]検索データ!$A:$E,5,FALSE)</f>
        <v>125</v>
      </c>
      <c r="B154" s="9">
        <v>62</v>
      </c>
      <c r="C154" s="9"/>
      <c r="D154" s="9">
        <v>152</v>
      </c>
      <c r="E154" s="9" t="s">
        <v>26</v>
      </c>
      <c r="F154" s="10" t="str">
        <f>VLOOKUP(H154,[1]検索データ!$A:$C,3,FALSE)</f>
        <v>愛知</v>
      </c>
      <c r="G154" s="10" t="str">
        <f>VLOOKUP(H154,[1]検索データ!$A:$B,2,FALSE)</f>
        <v>東海道</v>
      </c>
      <c r="H154" s="9" t="s">
        <v>453</v>
      </c>
      <c r="I154" s="9" t="str">
        <f t="shared" si="2"/>
        <v>7</v>
      </c>
      <c r="J154" s="11" t="s">
        <v>63</v>
      </c>
      <c r="K154" s="7" t="s">
        <v>144</v>
      </c>
      <c r="L154" s="9"/>
      <c r="M154" s="9">
        <v>1</v>
      </c>
      <c r="N154" s="9"/>
      <c r="O154" s="9"/>
      <c r="P154" s="9"/>
      <c r="Q154" s="9"/>
      <c r="R154" s="9"/>
      <c r="S154" s="9"/>
      <c r="T154" s="9"/>
      <c r="U154" s="9"/>
      <c r="V154" s="9">
        <v>1</v>
      </c>
      <c r="W154" s="9"/>
      <c r="X154" s="9"/>
      <c r="Y154" s="9"/>
      <c r="Z154" s="9"/>
      <c r="AA154" s="9">
        <v>1</v>
      </c>
      <c r="AB154" s="9"/>
      <c r="AC154" s="9"/>
      <c r="AD154" s="9"/>
      <c r="AE154" s="9"/>
      <c r="AF154" s="9">
        <v>1</v>
      </c>
      <c r="AG154" s="9"/>
      <c r="AH154" s="9"/>
      <c r="AI154" s="9"/>
      <c r="AJ154" s="9"/>
      <c r="AK154" s="9">
        <v>1</v>
      </c>
      <c r="AL154" s="9"/>
      <c r="AM154" s="9"/>
      <c r="AN154" s="9"/>
      <c r="AO154" s="9"/>
      <c r="AP154" s="9">
        <v>1</v>
      </c>
      <c r="AQ154" s="12" t="s">
        <v>457</v>
      </c>
      <c r="AR154" s="12" t="s">
        <v>458</v>
      </c>
      <c r="AS154" s="12" t="s">
        <v>459</v>
      </c>
    </row>
    <row r="155" spans="1:45" ht="81.75" customHeight="1">
      <c r="A155" s="8">
        <f>VLOOKUP(H155,[1]検索データ!$A:$E,5,FALSE)</f>
        <v>126</v>
      </c>
      <c r="B155" s="9">
        <v>75</v>
      </c>
      <c r="C155" s="9"/>
      <c r="D155" s="9">
        <v>153</v>
      </c>
      <c r="E155" s="9" t="s">
        <v>26</v>
      </c>
      <c r="F155" s="10" t="str">
        <f>VLOOKUP(H155,[1]検索データ!$A:$C,3,FALSE)</f>
        <v>岐阜</v>
      </c>
      <c r="G155" s="10" t="str">
        <f>VLOOKUP(H155,[1]検索データ!$A:$B,2,FALSE)</f>
        <v>東海道</v>
      </c>
      <c r="H155" s="9" t="s">
        <v>460</v>
      </c>
      <c r="I155" s="9" t="str">
        <f t="shared" si="2"/>
        <v>6</v>
      </c>
      <c r="J155" s="11" t="s">
        <v>234</v>
      </c>
      <c r="K155" s="7" t="s">
        <v>40</v>
      </c>
      <c r="L155" s="9"/>
      <c r="M155" s="9"/>
      <c r="N155" s="9"/>
      <c r="O155" s="9">
        <v>1</v>
      </c>
      <c r="P155" s="9"/>
      <c r="Q155" s="9"/>
      <c r="R155" s="9"/>
      <c r="S155" s="9"/>
      <c r="T155" s="9"/>
      <c r="U155" s="9">
        <v>1</v>
      </c>
      <c r="V155" s="9"/>
      <c r="W155" s="9"/>
      <c r="X155" s="9"/>
      <c r="Y155" s="9">
        <v>1</v>
      </c>
      <c r="Z155" s="9"/>
      <c r="AA155" s="9"/>
      <c r="AB155" s="9"/>
      <c r="AC155" s="9"/>
      <c r="AD155" s="9">
        <v>1</v>
      </c>
      <c r="AE155" s="9"/>
      <c r="AF155" s="9"/>
      <c r="AG155" s="9"/>
      <c r="AH155" s="9"/>
      <c r="AI155" s="9">
        <v>1</v>
      </c>
      <c r="AJ155" s="9"/>
      <c r="AK155" s="9"/>
      <c r="AL155" s="9"/>
      <c r="AM155" s="9"/>
      <c r="AN155" s="9">
        <v>1</v>
      </c>
      <c r="AO155" s="9"/>
      <c r="AP155" s="9"/>
      <c r="AQ155" s="12"/>
      <c r="AR155" s="12" t="s">
        <v>461</v>
      </c>
      <c r="AS155" s="12"/>
    </row>
    <row r="156" spans="1:45" ht="73.5" customHeight="1">
      <c r="A156" s="8">
        <f>VLOOKUP(H156,[1]検索データ!$A:$E,5,FALSE)</f>
        <v>126</v>
      </c>
      <c r="B156" s="9">
        <v>375</v>
      </c>
      <c r="C156" s="9"/>
      <c r="D156" s="9">
        <v>154</v>
      </c>
      <c r="E156" s="9" t="s">
        <v>33</v>
      </c>
      <c r="F156" s="10" t="str">
        <f>VLOOKUP(H156,[1]検索データ!$A:$C,3,FALSE)</f>
        <v>岐阜</v>
      </c>
      <c r="G156" s="10" t="str">
        <f>VLOOKUP(H156,[1]検索データ!$A:$B,2,FALSE)</f>
        <v>東海道</v>
      </c>
      <c r="H156" s="9" t="s">
        <v>460</v>
      </c>
      <c r="I156" s="9" t="str">
        <f t="shared" si="2"/>
        <v>6</v>
      </c>
      <c r="J156" s="11" t="s">
        <v>69</v>
      </c>
      <c r="K156" s="7" t="s">
        <v>462</v>
      </c>
      <c r="L156" s="9"/>
      <c r="M156" s="9"/>
      <c r="N156" s="9">
        <v>1</v>
      </c>
      <c r="O156" s="9"/>
      <c r="P156" s="9"/>
      <c r="Q156" s="9"/>
      <c r="R156" s="9"/>
      <c r="S156" s="9"/>
      <c r="T156" s="9"/>
      <c r="U156" s="9">
        <v>1</v>
      </c>
      <c r="V156" s="9"/>
      <c r="W156" s="9"/>
      <c r="X156" s="9"/>
      <c r="Y156" s="9"/>
      <c r="Z156" s="9">
        <v>1</v>
      </c>
      <c r="AA156" s="9"/>
      <c r="AB156" s="9"/>
      <c r="AC156" s="9"/>
      <c r="AD156" s="9"/>
      <c r="AE156" s="9">
        <v>1</v>
      </c>
      <c r="AF156" s="9"/>
      <c r="AG156" s="9"/>
      <c r="AH156" s="9"/>
      <c r="AI156" s="9"/>
      <c r="AJ156" s="9"/>
      <c r="AK156" s="9">
        <v>1</v>
      </c>
      <c r="AL156" s="9"/>
      <c r="AM156" s="9"/>
      <c r="AN156" s="9"/>
      <c r="AO156" s="9">
        <v>1</v>
      </c>
      <c r="AP156" s="9"/>
      <c r="AQ156" s="12" t="s">
        <v>463</v>
      </c>
      <c r="AR156" s="12" t="s">
        <v>464</v>
      </c>
      <c r="AS156" s="12"/>
    </row>
    <row r="157" spans="1:45" ht="61.5" customHeight="1">
      <c r="A157" s="8">
        <f>VLOOKUP(H157,[1]検索データ!$A:$E,5,FALSE)</f>
        <v>126</v>
      </c>
      <c r="B157" s="9">
        <v>404</v>
      </c>
      <c r="C157" s="9"/>
      <c r="D157" s="9">
        <v>155</v>
      </c>
      <c r="E157" s="9" t="s">
        <v>33</v>
      </c>
      <c r="F157" s="10" t="str">
        <f>VLOOKUP(H157,[1]検索データ!$A:$C,3,FALSE)</f>
        <v>岐阜</v>
      </c>
      <c r="G157" s="10" t="str">
        <f>VLOOKUP(H157,[1]検索データ!$A:$B,2,FALSE)</f>
        <v>東海道</v>
      </c>
      <c r="H157" s="9" t="s">
        <v>460</v>
      </c>
      <c r="I157" s="9" t="str">
        <f t="shared" si="2"/>
        <v>2</v>
      </c>
      <c r="J157" s="11" t="s">
        <v>163</v>
      </c>
      <c r="K157" s="7" t="s">
        <v>40</v>
      </c>
      <c r="L157" s="9"/>
      <c r="M157" s="9"/>
      <c r="N157" s="9"/>
      <c r="O157" s="9">
        <v>1</v>
      </c>
      <c r="P157" s="9"/>
      <c r="Q157" s="9"/>
      <c r="R157" s="9"/>
      <c r="S157" s="9"/>
      <c r="T157" s="9">
        <v>1</v>
      </c>
      <c r="U157" s="9"/>
      <c r="V157" s="9"/>
      <c r="W157" s="9"/>
      <c r="X157" s="9">
        <v>1</v>
      </c>
      <c r="Y157" s="9"/>
      <c r="Z157" s="9"/>
      <c r="AA157" s="9"/>
      <c r="AB157" s="9"/>
      <c r="AC157" s="9"/>
      <c r="AD157" s="9">
        <v>1</v>
      </c>
      <c r="AE157" s="9"/>
      <c r="AF157" s="9"/>
      <c r="AG157" s="9"/>
      <c r="AH157" s="9"/>
      <c r="AI157" s="9"/>
      <c r="AJ157" s="9"/>
      <c r="AK157" s="9">
        <v>1</v>
      </c>
      <c r="AL157" s="9"/>
      <c r="AM157" s="9"/>
      <c r="AN157" s="9"/>
      <c r="AO157" s="9">
        <v>1</v>
      </c>
      <c r="AP157" s="9"/>
      <c r="AQ157" s="12" t="s">
        <v>465</v>
      </c>
      <c r="AR157" s="12" t="s">
        <v>466</v>
      </c>
      <c r="AS157" s="12" t="s">
        <v>467</v>
      </c>
    </row>
    <row r="158" spans="1:45" ht="61.5" customHeight="1">
      <c r="A158" s="8">
        <f>VLOOKUP(H158,[1]検索データ!$A:$E,5,FALSE)</f>
        <v>126</v>
      </c>
      <c r="B158" s="9">
        <v>405</v>
      </c>
      <c r="C158" s="9"/>
      <c r="D158" s="9">
        <v>156</v>
      </c>
      <c r="E158" s="9" t="s">
        <v>26</v>
      </c>
      <c r="F158" s="10" t="str">
        <f>VLOOKUP(H158,[1]検索データ!$A:$C,3,FALSE)</f>
        <v>岐阜</v>
      </c>
      <c r="G158" s="10" t="str">
        <f>VLOOKUP(H158,[1]検索データ!$A:$B,2,FALSE)</f>
        <v>東海道</v>
      </c>
      <c r="H158" s="9" t="s">
        <v>460</v>
      </c>
      <c r="I158" s="9" t="str">
        <f t="shared" si="2"/>
        <v>3</v>
      </c>
      <c r="J158" s="11" t="s">
        <v>125</v>
      </c>
      <c r="K158" s="7" t="s">
        <v>40</v>
      </c>
      <c r="L158" s="9"/>
      <c r="M158" s="9"/>
      <c r="N158" s="9"/>
      <c r="O158" s="9">
        <v>1</v>
      </c>
      <c r="P158" s="9"/>
      <c r="Q158" s="9"/>
      <c r="R158" s="9"/>
      <c r="S158" s="9"/>
      <c r="T158" s="9">
        <v>1</v>
      </c>
      <c r="U158" s="9"/>
      <c r="V158" s="9"/>
      <c r="W158" s="9"/>
      <c r="X158" s="9"/>
      <c r="Y158" s="9"/>
      <c r="Z158" s="9">
        <v>1</v>
      </c>
      <c r="AA158" s="9"/>
      <c r="AB158" s="9"/>
      <c r="AC158" s="9"/>
      <c r="AD158" s="9"/>
      <c r="AE158" s="9">
        <v>1</v>
      </c>
      <c r="AF158" s="9"/>
      <c r="AG158" s="9"/>
      <c r="AH158" s="9">
        <v>1</v>
      </c>
      <c r="AI158" s="9"/>
      <c r="AJ158" s="9"/>
      <c r="AK158" s="9"/>
      <c r="AL158" s="9"/>
      <c r="AM158" s="9"/>
      <c r="AN158" s="9"/>
      <c r="AO158" s="9">
        <v>1</v>
      </c>
      <c r="AP158" s="9"/>
      <c r="AQ158" s="12"/>
      <c r="AR158" s="12" t="s">
        <v>468</v>
      </c>
      <c r="AS158" s="12" t="s">
        <v>469</v>
      </c>
    </row>
    <row r="159" spans="1:45" ht="61.5" customHeight="1">
      <c r="A159" s="8">
        <f>VLOOKUP(H159,[1]検索データ!$A:$E,5,FALSE)</f>
        <v>126</v>
      </c>
      <c r="B159" s="9">
        <v>408</v>
      </c>
      <c r="C159" s="9"/>
      <c r="D159" s="9">
        <v>157</v>
      </c>
      <c r="E159" s="9" t="s">
        <v>33</v>
      </c>
      <c r="F159" s="10" t="str">
        <f>VLOOKUP(H159,[1]検索データ!$A:$C,3,FALSE)</f>
        <v>岐阜</v>
      </c>
      <c r="G159" s="10" t="str">
        <f>VLOOKUP(H159,[1]検索データ!$A:$B,2,FALSE)</f>
        <v>東海道</v>
      </c>
      <c r="H159" s="9" t="s">
        <v>460</v>
      </c>
      <c r="I159" s="9" t="str">
        <f t="shared" si="2"/>
        <v>5</v>
      </c>
      <c r="J159" s="11" t="s">
        <v>28</v>
      </c>
      <c r="K159" s="7" t="s">
        <v>326</v>
      </c>
      <c r="L159" s="9"/>
      <c r="M159" s="9"/>
      <c r="N159" s="9"/>
      <c r="O159" s="9"/>
      <c r="P159" s="9">
        <v>1</v>
      </c>
      <c r="Q159" s="9"/>
      <c r="R159" s="9"/>
      <c r="S159" s="9"/>
      <c r="T159" s="9"/>
      <c r="U159" s="9">
        <v>1</v>
      </c>
      <c r="V159" s="9"/>
      <c r="W159" s="9"/>
      <c r="X159" s="9"/>
      <c r="Y159" s="9">
        <v>1</v>
      </c>
      <c r="Z159" s="9"/>
      <c r="AA159" s="9"/>
      <c r="AB159" s="9"/>
      <c r="AC159" s="9"/>
      <c r="AD159" s="9"/>
      <c r="AE159" s="9"/>
      <c r="AF159" s="9">
        <v>1</v>
      </c>
      <c r="AG159" s="9"/>
      <c r="AH159" s="9"/>
      <c r="AI159" s="9"/>
      <c r="AJ159" s="9">
        <v>1</v>
      </c>
      <c r="AK159" s="9"/>
      <c r="AL159" s="9"/>
      <c r="AM159" s="9"/>
      <c r="AN159" s="9"/>
      <c r="AO159" s="9">
        <v>1</v>
      </c>
      <c r="AP159" s="9"/>
      <c r="AQ159" s="12" t="s">
        <v>470</v>
      </c>
      <c r="AR159" s="12" t="s">
        <v>471</v>
      </c>
      <c r="AS159" s="12" t="s">
        <v>472</v>
      </c>
    </row>
    <row r="160" spans="1:45" ht="61.5" customHeight="1">
      <c r="A160" s="8">
        <f>VLOOKUP(H160,[1]検索データ!$A:$E,5,FALSE)</f>
        <v>126</v>
      </c>
      <c r="B160" s="9">
        <v>443</v>
      </c>
      <c r="C160" s="9"/>
      <c r="D160" s="9">
        <v>158</v>
      </c>
      <c r="E160" s="9" t="s">
        <v>33</v>
      </c>
      <c r="F160" s="10" t="str">
        <f>VLOOKUP(H160,[1]検索データ!$A:$C,3,FALSE)</f>
        <v>岐阜</v>
      </c>
      <c r="G160" s="10" t="str">
        <f>VLOOKUP(H160,[1]検索データ!$A:$B,2,FALSE)</f>
        <v>東海道</v>
      </c>
      <c r="H160" s="9" t="s">
        <v>460</v>
      </c>
      <c r="I160" s="9" t="str">
        <f t="shared" si="2"/>
        <v>4</v>
      </c>
      <c r="J160" s="9">
        <v>40</v>
      </c>
      <c r="K160" s="7" t="s">
        <v>326</v>
      </c>
      <c r="L160" s="13"/>
      <c r="M160" s="13"/>
      <c r="N160" s="13"/>
      <c r="O160" s="13">
        <v>1</v>
      </c>
      <c r="P160" s="13"/>
      <c r="Q160" s="13"/>
      <c r="R160" s="13"/>
      <c r="S160" s="13"/>
      <c r="T160" s="13">
        <v>1</v>
      </c>
      <c r="U160" s="13"/>
      <c r="V160" s="13"/>
      <c r="W160" s="13"/>
      <c r="X160" s="13"/>
      <c r="Y160" s="13">
        <v>1</v>
      </c>
      <c r="Z160" s="13"/>
      <c r="AA160" s="13"/>
      <c r="AB160" s="13"/>
      <c r="AC160" s="13"/>
      <c r="AD160" s="13">
        <v>1</v>
      </c>
      <c r="AE160" s="13"/>
      <c r="AF160" s="13"/>
      <c r="AG160" s="13"/>
      <c r="AH160" s="13"/>
      <c r="AI160" s="13">
        <v>1</v>
      </c>
      <c r="AJ160" s="13"/>
      <c r="AK160" s="13"/>
      <c r="AL160" s="13"/>
      <c r="AM160" s="13"/>
      <c r="AN160" s="9">
        <v>1</v>
      </c>
      <c r="AO160" s="9"/>
      <c r="AP160" s="9"/>
      <c r="AQ160" s="20"/>
      <c r="AR160" s="20" t="s">
        <v>473</v>
      </c>
      <c r="AS160" s="20" t="s">
        <v>474</v>
      </c>
    </row>
    <row r="161" spans="1:45" ht="38.25" customHeight="1">
      <c r="A161" s="8">
        <f>VLOOKUP(H161,[1]検索データ!$A:$E,5,FALSE)</f>
        <v>126</v>
      </c>
      <c r="B161" s="9">
        <v>444</v>
      </c>
      <c r="C161" s="9"/>
      <c r="D161" s="9">
        <v>159</v>
      </c>
      <c r="E161" s="9" t="s">
        <v>33</v>
      </c>
      <c r="F161" s="10" t="str">
        <f>VLOOKUP(H161,[1]検索データ!$A:$C,3,FALSE)</f>
        <v>岐阜</v>
      </c>
      <c r="G161" s="10" t="str">
        <f>VLOOKUP(H161,[1]検索データ!$A:$B,2,FALSE)</f>
        <v>東海道</v>
      </c>
      <c r="H161" s="9" t="s">
        <v>460</v>
      </c>
      <c r="I161" s="9" t="str">
        <f t="shared" si="2"/>
        <v>3</v>
      </c>
      <c r="J161" s="9">
        <v>39</v>
      </c>
      <c r="K161" s="7" t="s">
        <v>326</v>
      </c>
      <c r="L161" s="13"/>
      <c r="M161" s="13"/>
      <c r="N161" s="13"/>
      <c r="O161" s="13"/>
      <c r="P161" s="13">
        <v>1</v>
      </c>
      <c r="Q161" s="13"/>
      <c r="R161" s="13"/>
      <c r="S161" s="13"/>
      <c r="T161" s="13">
        <v>1</v>
      </c>
      <c r="U161" s="13"/>
      <c r="V161" s="13"/>
      <c r="W161" s="13"/>
      <c r="X161" s="13">
        <v>1</v>
      </c>
      <c r="Y161" s="13"/>
      <c r="Z161" s="13"/>
      <c r="AA161" s="13"/>
      <c r="AB161" s="13"/>
      <c r="AC161" s="13"/>
      <c r="AD161" s="13"/>
      <c r="AE161" s="13">
        <v>1</v>
      </c>
      <c r="AF161" s="13"/>
      <c r="AG161" s="13"/>
      <c r="AH161" s="13"/>
      <c r="AI161" s="13">
        <v>1</v>
      </c>
      <c r="AJ161" s="13"/>
      <c r="AK161" s="13"/>
      <c r="AL161" s="13"/>
      <c r="AM161" s="13"/>
      <c r="AN161" s="9"/>
      <c r="AO161" s="9">
        <v>1</v>
      </c>
      <c r="AP161" s="9"/>
      <c r="AQ161" s="20" t="s">
        <v>475</v>
      </c>
      <c r="AR161" s="20"/>
      <c r="AS161" s="20" t="s">
        <v>476</v>
      </c>
    </row>
    <row r="162" spans="1:45" ht="24" customHeight="1">
      <c r="A162" s="8">
        <f>VLOOKUP(H162,[1]検索データ!$A:$E,5,FALSE)</f>
        <v>126</v>
      </c>
      <c r="B162" s="9">
        <v>445</v>
      </c>
      <c r="C162" s="9"/>
      <c r="D162" s="9">
        <v>160</v>
      </c>
      <c r="E162" s="9" t="s">
        <v>33</v>
      </c>
      <c r="F162" s="10" t="str">
        <f>VLOOKUP(H162,[1]検索データ!$A:$C,3,FALSE)</f>
        <v>岐阜</v>
      </c>
      <c r="G162" s="10" t="str">
        <f>VLOOKUP(H162,[1]検索データ!$A:$B,2,FALSE)</f>
        <v>東海道</v>
      </c>
      <c r="H162" s="9" t="s">
        <v>460</v>
      </c>
      <c r="I162" s="9" t="str">
        <f t="shared" si="2"/>
        <v>5</v>
      </c>
      <c r="J162" s="9">
        <v>52</v>
      </c>
      <c r="K162" s="7" t="s">
        <v>326</v>
      </c>
      <c r="L162" s="13"/>
      <c r="M162" s="13"/>
      <c r="N162" s="13"/>
      <c r="O162" s="13">
        <v>1</v>
      </c>
      <c r="P162" s="13"/>
      <c r="Q162" s="13"/>
      <c r="R162" s="13"/>
      <c r="S162" s="13"/>
      <c r="T162" s="13">
        <v>1</v>
      </c>
      <c r="U162" s="13"/>
      <c r="V162" s="13"/>
      <c r="W162" s="13"/>
      <c r="X162" s="13">
        <v>1</v>
      </c>
      <c r="Y162" s="13"/>
      <c r="Z162" s="13"/>
      <c r="AA162" s="13"/>
      <c r="AB162" s="13"/>
      <c r="AC162" s="13"/>
      <c r="AD162" s="13">
        <v>1</v>
      </c>
      <c r="AE162" s="13"/>
      <c r="AF162" s="13"/>
      <c r="AG162" s="13"/>
      <c r="AH162" s="13"/>
      <c r="AI162" s="13"/>
      <c r="AJ162" s="13">
        <v>1</v>
      </c>
      <c r="AK162" s="13"/>
      <c r="AL162" s="13"/>
      <c r="AM162" s="13"/>
      <c r="AN162" s="9"/>
      <c r="AO162" s="9">
        <v>1</v>
      </c>
      <c r="AP162" s="9"/>
      <c r="AQ162" s="20"/>
      <c r="AR162" s="20"/>
      <c r="AS162" s="20"/>
    </row>
    <row r="163" spans="1:45" ht="23.25" customHeight="1">
      <c r="A163" s="8">
        <f>VLOOKUP(H163,[1]検索データ!$A:$E,5,FALSE)</f>
        <v>126</v>
      </c>
      <c r="B163" s="9">
        <v>448</v>
      </c>
      <c r="C163" s="9"/>
      <c r="D163" s="9">
        <v>161</v>
      </c>
      <c r="E163" s="9" t="s">
        <v>33</v>
      </c>
      <c r="F163" s="10" t="str">
        <f>VLOOKUP(H163,[1]検索データ!$A:$C,3,FALSE)</f>
        <v>岐阜</v>
      </c>
      <c r="G163" s="10" t="str">
        <f>VLOOKUP(H163,[1]検索データ!$A:$B,2,FALSE)</f>
        <v>東海道</v>
      </c>
      <c r="H163" s="9" t="s">
        <v>460</v>
      </c>
      <c r="I163" s="9" t="str">
        <f t="shared" si="2"/>
        <v>5</v>
      </c>
      <c r="J163" s="9">
        <v>58</v>
      </c>
      <c r="K163" s="7" t="s">
        <v>222</v>
      </c>
      <c r="L163" s="13"/>
      <c r="M163" s="13">
        <v>1</v>
      </c>
      <c r="N163" s="13"/>
      <c r="O163" s="13"/>
      <c r="P163" s="13"/>
      <c r="Q163" s="13"/>
      <c r="R163" s="13">
        <v>1</v>
      </c>
      <c r="S163" s="13"/>
      <c r="T163" s="13"/>
      <c r="U163" s="13"/>
      <c r="V163" s="13"/>
      <c r="W163" s="13"/>
      <c r="X163" s="13"/>
      <c r="Y163" s="13"/>
      <c r="Z163" s="13">
        <v>1</v>
      </c>
      <c r="AA163" s="13"/>
      <c r="AB163" s="13"/>
      <c r="AC163" s="13"/>
      <c r="AD163" s="13"/>
      <c r="AE163" s="13">
        <v>1</v>
      </c>
      <c r="AF163" s="13"/>
      <c r="AG163" s="13"/>
      <c r="AH163" s="13"/>
      <c r="AI163" s="13"/>
      <c r="AJ163" s="13">
        <v>1</v>
      </c>
      <c r="AK163" s="13"/>
      <c r="AL163" s="13"/>
      <c r="AM163" s="13"/>
      <c r="AN163" s="9"/>
      <c r="AO163" s="9">
        <v>1</v>
      </c>
      <c r="AP163" s="9"/>
      <c r="AQ163" s="20"/>
      <c r="AR163" s="20"/>
      <c r="AS163" s="20"/>
    </row>
    <row r="164" spans="1:45" ht="52.5" customHeight="1">
      <c r="A164" s="8">
        <f>VLOOKUP(H164,[1]検索データ!$A:$E,5,FALSE)</f>
        <v>126</v>
      </c>
      <c r="B164" s="9">
        <v>449</v>
      </c>
      <c r="C164" s="9"/>
      <c r="D164" s="9">
        <v>162</v>
      </c>
      <c r="E164" s="9" t="s">
        <v>33</v>
      </c>
      <c r="F164" s="10" t="str">
        <f>VLOOKUP(H164,[1]検索データ!$A:$C,3,FALSE)</f>
        <v>岐阜</v>
      </c>
      <c r="G164" s="10" t="str">
        <f>VLOOKUP(H164,[1]検索データ!$A:$B,2,FALSE)</f>
        <v>東海道</v>
      </c>
      <c r="H164" s="9" t="s">
        <v>460</v>
      </c>
      <c r="I164" s="9" t="str">
        <f t="shared" si="2"/>
        <v>5</v>
      </c>
      <c r="J164" s="9">
        <v>58</v>
      </c>
      <c r="K164" s="7" t="s">
        <v>222</v>
      </c>
      <c r="L164" s="13"/>
      <c r="M164" s="13"/>
      <c r="N164" s="13">
        <v>1</v>
      </c>
      <c r="O164" s="13"/>
      <c r="P164" s="13"/>
      <c r="Q164" s="13"/>
      <c r="R164" s="13"/>
      <c r="S164" s="13"/>
      <c r="T164" s="13">
        <v>1</v>
      </c>
      <c r="U164" s="13"/>
      <c r="V164" s="13"/>
      <c r="W164" s="13"/>
      <c r="X164" s="13"/>
      <c r="Y164" s="13"/>
      <c r="Z164" s="13">
        <v>1</v>
      </c>
      <c r="AA164" s="13"/>
      <c r="AB164" s="13"/>
      <c r="AC164" s="13">
        <v>1</v>
      </c>
      <c r="AD164" s="13"/>
      <c r="AE164" s="13"/>
      <c r="AF164" s="13"/>
      <c r="AG164" s="13"/>
      <c r="AH164" s="13">
        <v>1</v>
      </c>
      <c r="AI164" s="13"/>
      <c r="AJ164" s="13"/>
      <c r="AK164" s="13"/>
      <c r="AL164" s="13"/>
      <c r="AM164" s="13">
        <v>1</v>
      </c>
      <c r="AN164" s="9"/>
      <c r="AO164" s="9"/>
      <c r="AP164" s="9"/>
      <c r="AQ164" s="20"/>
      <c r="AR164" s="20"/>
      <c r="AS164" s="20" t="s">
        <v>477</v>
      </c>
    </row>
    <row r="165" spans="1:45" ht="42" customHeight="1">
      <c r="A165" s="8">
        <f>VLOOKUP(H165,[1]検索データ!$A:$E,5,FALSE)</f>
        <v>126</v>
      </c>
      <c r="B165" s="9">
        <v>452</v>
      </c>
      <c r="C165" s="9"/>
      <c r="D165" s="9">
        <v>163</v>
      </c>
      <c r="E165" s="9" t="s">
        <v>33</v>
      </c>
      <c r="F165" s="10" t="str">
        <f>VLOOKUP(H165,[1]検索データ!$A:$C,3,FALSE)</f>
        <v>岐阜</v>
      </c>
      <c r="G165" s="10" t="str">
        <f>VLOOKUP(H165,[1]検索データ!$A:$B,2,FALSE)</f>
        <v>東海道</v>
      </c>
      <c r="H165" s="9" t="s">
        <v>460</v>
      </c>
      <c r="I165" s="9" t="str">
        <f t="shared" si="2"/>
        <v>2</v>
      </c>
      <c r="J165" s="9">
        <v>26</v>
      </c>
      <c r="K165" s="7" t="s">
        <v>222</v>
      </c>
      <c r="L165" s="13"/>
      <c r="M165" s="13"/>
      <c r="N165" s="13">
        <v>1</v>
      </c>
      <c r="O165" s="13"/>
      <c r="P165" s="13"/>
      <c r="Q165" s="13"/>
      <c r="R165" s="13"/>
      <c r="S165" s="13"/>
      <c r="T165" s="13">
        <v>1</v>
      </c>
      <c r="U165" s="13"/>
      <c r="V165" s="13"/>
      <c r="W165" s="13"/>
      <c r="X165" s="13"/>
      <c r="Y165" s="13">
        <v>1</v>
      </c>
      <c r="Z165" s="13"/>
      <c r="AA165" s="13"/>
      <c r="AB165" s="13"/>
      <c r="AC165" s="13"/>
      <c r="AD165" s="13">
        <v>1</v>
      </c>
      <c r="AE165" s="13"/>
      <c r="AF165" s="13"/>
      <c r="AG165" s="13"/>
      <c r="AH165" s="13"/>
      <c r="AI165" s="13">
        <v>1</v>
      </c>
      <c r="AJ165" s="13"/>
      <c r="AK165" s="13"/>
      <c r="AL165" s="13"/>
      <c r="AM165" s="13"/>
      <c r="AN165" s="9">
        <v>1</v>
      </c>
      <c r="AO165" s="9"/>
      <c r="AP165" s="9"/>
      <c r="AQ165" s="20"/>
      <c r="AR165" s="20"/>
      <c r="AS165" s="20" t="s">
        <v>478</v>
      </c>
    </row>
    <row r="166" spans="1:45" ht="42" customHeight="1">
      <c r="A166" s="8">
        <f>VLOOKUP(H166,[1]検索データ!$A:$E,5,FALSE)</f>
        <v>126</v>
      </c>
      <c r="B166" s="9">
        <v>453</v>
      </c>
      <c r="C166" s="9"/>
      <c r="D166" s="9">
        <v>164</v>
      </c>
      <c r="E166" s="9" t="s">
        <v>33</v>
      </c>
      <c r="F166" s="10" t="str">
        <f>VLOOKUP(H166,[1]検索データ!$A:$C,3,FALSE)</f>
        <v>岐阜</v>
      </c>
      <c r="G166" s="10" t="str">
        <f>VLOOKUP(H166,[1]検索データ!$A:$B,2,FALSE)</f>
        <v>東海道</v>
      </c>
      <c r="H166" s="9" t="s">
        <v>460</v>
      </c>
      <c r="I166" s="9" t="str">
        <f t="shared" si="2"/>
        <v>5</v>
      </c>
      <c r="J166" s="9">
        <v>54</v>
      </c>
      <c r="K166" s="7" t="s">
        <v>222</v>
      </c>
      <c r="L166" s="13"/>
      <c r="M166" s="13"/>
      <c r="N166" s="13">
        <v>1</v>
      </c>
      <c r="O166" s="13"/>
      <c r="P166" s="13"/>
      <c r="Q166" s="13"/>
      <c r="R166" s="13"/>
      <c r="S166" s="13">
        <v>1</v>
      </c>
      <c r="T166" s="13"/>
      <c r="U166" s="13"/>
      <c r="V166" s="13"/>
      <c r="W166" s="13"/>
      <c r="X166" s="13"/>
      <c r="Y166" s="13">
        <v>1</v>
      </c>
      <c r="Z166" s="13"/>
      <c r="AA166" s="13"/>
      <c r="AB166" s="13"/>
      <c r="AC166" s="13"/>
      <c r="AD166" s="13">
        <v>1</v>
      </c>
      <c r="AE166" s="13"/>
      <c r="AF166" s="13"/>
      <c r="AG166" s="13"/>
      <c r="AH166" s="13"/>
      <c r="AI166" s="13">
        <v>1</v>
      </c>
      <c r="AJ166" s="13"/>
      <c r="AK166" s="13"/>
      <c r="AL166" s="13"/>
      <c r="AM166" s="13">
        <v>1</v>
      </c>
      <c r="AN166" s="9"/>
      <c r="AO166" s="9"/>
      <c r="AP166" s="9"/>
      <c r="AQ166" s="20"/>
      <c r="AR166" s="20" t="s">
        <v>479</v>
      </c>
      <c r="AS166" s="20"/>
    </row>
    <row r="167" spans="1:45" ht="42" customHeight="1">
      <c r="A167" s="8">
        <f>VLOOKUP(H167,[1]検索データ!$A:$E,5,FALSE)</f>
        <v>126</v>
      </c>
      <c r="B167" s="9">
        <v>454</v>
      </c>
      <c r="C167" s="9"/>
      <c r="D167" s="9">
        <v>165</v>
      </c>
      <c r="E167" s="9" t="s">
        <v>33</v>
      </c>
      <c r="F167" s="10" t="str">
        <f>VLOOKUP(H167,[1]検索データ!$A:$C,3,FALSE)</f>
        <v>岐阜</v>
      </c>
      <c r="G167" s="10" t="str">
        <f>VLOOKUP(H167,[1]検索データ!$A:$B,2,FALSE)</f>
        <v>東海道</v>
      </c>
      <c r="H167" s="9" t="s">
        <v>460</v>
      </c>
      <c r="I167" s="9" t="str">
        <f t="shared" si="2"/>
        <v>5</v>
      </c>
      <c r="J167" s="9">
        <v>54</v>
      </c>
      <c r="K167" s="7" t="s">
        <v>222</v>
      </c>
      <c r="L167" s="13"/>
      <c r="M167" s="13"/>
      <c r="N167" s="13"/>
      <c r="O167" s="13">
        <v>1</v>
      </c>
      <c r="P167" s="13"/>
      <c r="Q167" s="13"/>
      <c r="R167" s="13"/>
      <c r="S167" s="13"/>
      <c r="T167" s="13">
        <v>1</v>
      </c>
      <c r="U167" s="13"/>
      <c r="V167" s="13"/>
      <c r="W167" s="13"/>
      <c r="X167" s="13"/>
      <c r="Y167" s="13"/>
      <c r="Z167" s="13">
        <v>1</v>
      </c>
      <c r="AA167" s="13"/>
      <c r="AB167" s="13"/>
      <c r="AC167" s="13"/>
      <c r="AD167" s="13"/>
      <c r="AE167" s="13">
        <v>1</v>
      </c>
      <c r="AF167" s="13"/>
      <c r="AG167" s="13"/>
      <c r="AH167" s="13"/>
      <c r="AI167" s="13">
        <v>1</v>
      </c>
      <c r="AJ167" s="13"/>
      <c r="AK167" s="13"/>
      <c r="AL167" s="13"/>
      <c r="AM167" s="13"/>
      <c r="AN167" s="9">
        <v>1</v>
      </c>
      <c r="AO167" s="9"/>
      <c r="AP167" s="9"/>
      <c r="AQ167" s="20"/>
      <c r="AR167" s="20" t="s">
        <v>480</v>
      </c>
      <c r="AS167" s="20"/>
    </row>
    <row r="168" spans="1:45" ht="42" customHeight="1">
      <c r="A168" s="8">
        <f>VLOOKUP(H168,[1]検索データ!$A:$E,5,FALSE)</f>
        <v>126</v>
      </c>
      <c r="B168" s="9">
        <v>455</v>
      </c>
      <c r="C168" s="9"/>
      <c r="D168" s="9">
        <v>166</v>
      </c>
      <c r="E168" s="9" t="s">
        <v>33</v>
      </c>
      <c r="F168" s="10" t="str">
        <f>VLOOKUP(H168,[1]検索データ!$A:$C,3,FALSE)</f>
        <v>岐阜</v>
      </c>
      <c r="G168" s="10" t="str">
        <f>VLOOKUP(H168,[1]検索データ!$A:$B,2,FALSE)</f>
        <v>東海道</v>
      </c>
      <c r="H168" s="9" t="s">
        <v>460</v>
      </c>
      <c r="I168" s="9" t="str">
        <f t="shared" si="2"/>
        <v>5</v>
      </c>
      <c r="J168" s="9">
        <v>57</v>
      </c>
      <c r="K168" s="7" t="s">
        <v>330</v>
      </c>
      <c r="L168" s="13"/>
      <c r="M168" s="13">
        <v>1</v>
      </c>
      <c r="N168" s="13"/>
      <c r="O168" s="13"/>
      <c r="P168" s="13"/>
      <c r="Q168" s="13"/>
      <c r="R168" s="13">
        <v>1</v>
      </c>
      <c r="S168" s="13"/>
      <c r="T168" s="13"/>
      <c r="U168" s="13"/>
      <c r="V168" s="13"/>
      <c r="W168" s="13"/>
      <c r="X168" s="13">
        <v>1</v>
      </c>
      <c r="Y168" s="13"/>
      <c r="Z168" s="13"/>
      <c r="AA168" s="13"/>
      <c r="AB168" s="13">
        <v>1</v>
      </c>
      <c r="AC168" s="13"/>
      <c r="AD168" s="13"/>
      <c r="AE168" s="13"/>
      <c r="AF168" s="13"/>
      <c r="AG168" s="13">
        <v>1</v>
      </c>
      <c r="AH168" s="13"/>
      <c r="AI168" s="13"/>
      <c r="AJ168" s="13"/>
      <c r="AK168" s="13"/>
      <c r="AL168" s="13">
        <v>1</v>
      </c>
      <c r="AM168" s="13"/>
      <c r="AN168" s="9"/>
      <c r="AO168" s="9"/>
      <c r="AP168" s="9"/>
      <c r="AQ168" s="20"/>
      <c r="AR168" s="20" t="s">
        <v>481</v>
      </c>
      <c r="AS168" s="20"/>
    </row>
    <row r="169" spans="1:45" ht="24" customHeight="1">
      <c r="A169" s="8">
        <f>VLOOKUP(H169,[1]検索データ!$A:$E,5,FALSE)</f>
        <v>126</v>
      </c>
      <c r="B169" s="9">
        <v>456</v>
      </c>
      <c r="C169" s="9"/>
      <c r="D169" s="9">
        <v>167</v>
      </c>
      <c r="E169" s="9" t="s">
        <v>33</v>
      </c>
      <c r="F169" s="10" t="str">
        <f>VLOOKUP(H169,[1]検索データ!$A:$C,3,FALSE)</f>
        <v>岐阜</v>
      </c>
      <c r="G169" s="10" t="str">
        <f>VLOOKUP(H169,[1]検索データ!$A:$B,2,FALSE)</f>
        <v>東海道</v>
      </c>
      <c r="H169" s="9" t="s">
        <v>460</v>
      </c>
      <c r="I169" s="9" t="str">
        <f t="shared" si="2"/>
        <v>5</v>
      </c>
      <c r="J169" s="9">
        <v>50</v>
      </c>
      <c r="K169" s="7" t="s">
        <v>222</v>
      </c>
      <c r="L169" s="13"/>
      <c r="M169" s="13">
        <v>1</v>
      </c>
      <c r="N169" s="13"/>
      <c r="O169" s="13"/>
      <c r="P169" s="13"/>
      <c r="Q169" s="13"/>
      <c r="R169" s="13">
        <v>1</v>
      </c>
      <c r="S169" s="13"/>
      <c r="T169" s="13"/>
      <c r="U169" s="13"/>
      <c r="V169" s="13"/>
      <c r="W169" s="13"/>
      <c r="X169" s="13">
        <v>1</v>
      </c>
      <c r="Y169" s="13"/>
      <c r="Z169" s="13"/>
      <c r="AA169" s="13"/>
      <c r="AB169" s="13"/>
      <c r="AC169" s="13">
        <v>1</v>
      </c>
      <c r="AD169" s="13"/>
      <c r="AE169" s="13"/>
      <c r="AF169" s="13"/>
      <c r="AG169" s="13"/>
      <c r="AH169" s="13">
        <v>1</v>
      </c>
      <c r="AI169" s="13"/>
      <c r="AJ169" s="13"/>
      <c r="AK169" s="13"/>
      <c r="AL169" s="13">
        <v>1</v>
      </c>
      <c r="AM169" s="13"/>
      <c r="AN169" s="9"/>
      <c r="AO169" s="9"/>
      <c r="AP169" s="9"/>
      <c r="AQ169" s="20"/>
      <c r="AR169" s="20"/>
      <c r="AS169" s="20"/>
    </row>
    <row r="170" spans="1:45" ht="34.5" customHeight="1">
      <c r="A170" s="8">
        <f>VLOOKUP(H170,[1]検索データ!$A:$E,5,FALSE)</f>
        <v>126</v>
      </c>
      <c r="B170" s="9">
        <v>457</v>
      </c>
      <c r="C170" s="9"/>
      <c r="D170" s="9">
        <v>168</v>
      </c>
      <c r="E170" s="9" t="s">
        <v>33</v>
      </c>
      <c r="F170" s="10" t="str">
        <f>VLOOKUP(H170,[1]検索データ!$A:$C,3,FALSE)</f>
        <v>岐阜</v>
      </c>
      <c r="G170" s="10" t="str">
        <f>VLOOKUP(H170,[1]検索データ!$A:$B,2,FALSE)</f>
        <v>東海道</v>
      </c>
      <c r="H170" s="9" t="s">
        <v>460</v>
      </c>
      <c r="I170" s="9" t="str">
        <f t="shared" si="2"/>
        <v>5</v>
      </c>
      <c r="J170" s="9">
        <v>55</v>
      </c>
      <c r="K170" s="7" t="s">
        <v>330</v>
      </c>
      <c r="L170" s="13"/>
      <c r="M170" s="13"/>
      <c r="N170" s="13">
        <v>1</v>
      </c>
      <c r="O170" s="13"/>
      <c r="P170" s="13"/>
      <c r="Q170" s="13"/>
      <c r="R170" s="13"/>
      <c r="S170" s="13"/>
      <c r="T170" s="13">
        <v>1</v>
      </c>
      <c r="U170" s="13"/>
      <c r="V170" s="13"/>
      <c r="W170" s="13"/>
      <c r="X170" s="13"/>
      <c r="Y170" s="13"/>
      <c r="Z170" s="13">
        <v>1</v>
      </c>
      <c r="AA170" s="13"/>
      <c r="AB170" s="13"/>
      <c r="AC170" s="13"/>
      <c r="AD170" s="13">
        <v>1</v>
      </c>
      <c r="AE170" s="13"/>
      <c r="AF170" s="13"/>
      <c r="AG170" s="13"/>
      <c r="AH170" s="13"/>
      <c r="AI170" s="13">
        <v>1</v>
      </c>
      <c r="AJ170" s="13"/>
      <c r="AK170" s="13"/>
      <c r="AL170" s="13"/>
      <c r="AM170" s="13">
        <v>1</v>
      </c>
      <c r="AN170" s="9"/>
      <c r="AO170" s="9"/>
      <c r="AP170" s="9"/>
      <c r="AQ170" s="20"/>
      <c r="AR170" s="20"/>
      <c r="AS170" s="20"/>
    </row>
    <row r="171" spans="1:45" ht="71.25" customHeight="1">
      <c r="A171" s="8">
        <f>VLOOKUP(H171,[1]検索データ!$A:$E,5,FALSE)</f>
        <v>126</v>
      </c>
      <c r="B171" s="9">
        <v>459</v>
      </c>
      <c r="C171" s="9"/>
      <c r="D171" s="9">
        <v>169</v>
      </c>
      <c r="E171" s="9" t="s">
        <v>26</v>
      </c>
      <c r="F171" s="10" t="str">
        <f>VLOOKUP(H171,[1]検索データ!$A:$C,3,FALSE)</f>
        <v>岐阜</v>
      </c>
      <c r="G171" s="10" t="str">
        <f>VLOOKUP(H171,[1]検索データ!$A:$B,2,FALSE)</f>
        <v>東海道</v>
      </c>
      <c r="H171" s="9" t="s">
        <v>460</v>
      </c>
      <c r="I171" s="9" t="str">
        <f t="shared" si="2"/>
        <v>5</v>
      </c>
      <c r="J171" s="9">
        <v>50</v>
      </c>
      <c r="K171" s="7" t="s">
        <v>222</v>
      </c>
      <c r="L171" s="13"/>
      <c r="M171" s="13"/>
      <c r="N171" s="13"/>
      <c r="O171" s="13">
        <v>1</v>
      </c>
      <c r="P171" s="13"/>
      <c r="Q171" s="13"/>
      <c r="R171" s="13"/>
      <c r="S171" s="13">
        <v>1</v>
      </c>
      <c r="T171" s="13"/>
      <c r="U171" s="13"/>
      <c r="V171" s="13"/>
      <c r="W171" s="13"/>
      <c r="X171" s="13"/>
      <c r="Y171" s="13"/>
      <c r="Z171" s="13">
        <v>1</v>
      </c>
      <c r="AA171" s="13"/>
      <c r="AB171" s="13"/>
      <c r="AC171" s="13">
        <v>1</v>
      </c>
      <c r="AD171" s="13"/>
      <c r="AE171" s="13"/>
      <c r="AF171" s="13"/>
      <c r="AG171" s="13">
        <v>1</v>
      </c>
      <c r="AH171" s="13"/>
      <c r="AI171" s="13"/>
      <c r="AJ171" s="13"/>
      <c r="AK171" s="13"/>
      <c r="AL171" s="13"/>
      <c r="AM171" s="13">
        <v>1</v>
      </c>
      <c r="AN171" s="9"/>
      <c r="AO171" s="9"/>
      <c r="AP171" s="9"/>
      <c r="AQ171" s="20"/>
      <c r="AR171" s="20"/>
      <c r="AS171" s="20" t="s">
        <v>482</v>
      </c>
    </row>
    <row r="172" spans="1:45" ht="65.25" customHeight="1">
      <c r="A172" s="8">
        <f>VLOOKUP(H172,[1]検索データ!$A:$E,5,FALSE)</f>
        <v>126</v>
      </c>
      <c r="B172" s="9">
        <v>462</v>
      </c>
      <c r="C172" s="9"/>
      <c r="D172" s="9">
        <v>170</v>
      </c>
      <c r="E172" s="9" t="s">
        <v>26</v>
      </c>
      <c r="F172" s="10" t="str">
        <f>VLOOKUP(H172,[1]検索データ!$A:$C,3,FALSE)</f>
        <v>岐阜</v>
      </c>
      <c r="G172" s="10" t="str">
        <f>VLOOKUP(H172,[1]検索データ!$A:$B,2,FALSE)</f>
        <v>東海道</v>
      </c>
      <c r="H172" s="9" t="s">
        <v>460</v>
      </c>
      <c r="I172" s="9" t="str">
        <f t="shared" si="2"/>
        <v>4</v>
      </c>
      <c r="J172" s="9">
        <v>42</v>
      </c>
      <c r="K172" s="7"/>
      <c r="L172" s="13"/>
      <c r="M172" s="13"/>
      <c r="N172" s="13">
        <v>1</v>
      </c>
      <c r="O172" s="13"/>
      <c r="P172" s="13"/>
      <c r="Q172" s="13"/>
      <c r="R172" s="13"/>
      <c r="S172" s="13">
        <v>1</v>
      </c>
      <c r="T172" s="13"/>
      <c r="U172" s="13"/>
      <c r="V172" s="13"/>
      <c r="W172" s="13"/>
      <c r="X172" s="13"/>
      <c r="Y172" s="13"/>
      <c r="Z172" s="13">
        <v>1</v>
      </c>
      <c r="AA172" s="13"/>
      <c r="AB172" s="13"/>
      <c r="AC172" s="13">
        <v>1</v>
      </c>
      <c r="AD172" s="13"/>
      <c r="AE172" s="13"/>
      <c r="AF172" s="13"/>
      <c r="AG172" s="13"/>
      <c r="AH172" s="13"/>
      <c r="AI172" s="13"/>
      <c r="AJ172" s="13"/>
      <c r="AK172" s="13"/>
      <c r="AL172" s="13"/>
      <c r="AM172" s="13">
        <v>1</v>
      </c>
      <c r="AN172" s="9"/>
      <c r="AO172" s="9"/>
      <c r="AP172" s="9"/>
      <c r="AQ172" s="20"/>
      <c r="AR172" s="20" t="s">
        <v>483</v>
      </c>
      <c r="AS172" s="20"/>
    </row>
    <row r="173" spans="1:45" ht="24.75" customHeight="1">
      <c r="A173" s="8">
        <f>VLOOKUP(H173,[1]検索データ!$A:$E,5,FALSE)</f>
        <v>126</v>
      </c>
      <c r="B173" s="9">
        <v>464</v>
      </c>
      <c r="C173" s="9"/>
      <c r="D173" s="9">
        <v>171</v>
      </c>
      <c r="E173" s="9" t="s">
        <v>33</v>
      </c>
      <c r="F173" s="10" t="str">
        <f>VLOOKUP(H173,[1]検索データ!$A:$C,3,FALSE)</f>
        <v>岐阜</v>
      </c>
      <c r="G173" s="10" t="str">
        <f>VLOOKUP(H173,[1]検索データ!$A:$B,2,FALSE)</f>
        <v>東海道</v>
      </c>
      <c r="H173" s="9" t="s">
        <v>460</v>
      </c>
      <c r="I173" s="9" t="str">
        <f t="shared" si="2"/>
        <v>5</v>
      </c>
      <c r="J173" s="9">
        <v>50</v>
      </c>
      <c r="K173" s="7"/>
      <c r="L173" s="13"/>
      <c r="M173" s="13"/>
      <c r="N173" s="13"/>
      <c r="O173" s="13">
        <v>1</v>
      </c>
      <c r="P173" s="13"/>
      <c r="Q173" s="13"/>
      <c r="R173" s="13"/>
      <c r="S173" s="13"/>
      <c r="T173" s="13">
        <v>1</v>
      </c>
      <c r="U173" s="13"/>
      <c r="V173" s="13"/>
      <c r="W173" s="13"/>
      <c r="X173" s="13"/>
      <c r="Y173" s="13">
        <v>1</v>
      </c>
      <c r="Z173" s="13"/>
      <c r="AA173" s="13"/>
      <c r="AB173" s="13"/>
      <c r="AC173" s="13"/>
      <c r="AD173" s="13">
        <v>1</v>
      </c>
      <c r="AE173" s="13"/>
      <c r="AF173" s="13"/>
      <c r="AG173" s="13"/>
      <c r="AH173" s="13"/>
      <c r="AI173" s="13"/>
      <c r="AJ173" s="13">
        <v>1</v>
      </c>
      <c r="AK173" s="13"/>
      <c r="AL173" s="13"/>
      <c r="AM173" s="13"/>
      <c r="AN173" s="9"/>
      <c r="AO173" s="9">
        <v>1</v>
      </c>
      <c r="AP173" s="9"/>
      <c r="AQ173" s="20"/>
      <c r="AR173" s="20"/>
      <c r="AS173" s="20"/>
    </row>
    <row r="174" spans="1:45">
      <c r="A174" s="8">
        <f>VLOOKUP(H174,[1]検索データ!$A:$E,5,FALSE)</f>
        <v>126</v>
      </c>
      <c r="B174" s="9">
        <v>465</v>
      </c>
      <c r="C174" s="9"/>
      <c r="D174" s="9">
        <v>172</v>
      </c>
      <c r="E174" s="9" t="s">
        <v>33</v>
      </c>
      <c r="F174" s="10" t="str">
        <f>VLOOKUP(H174,[1]検索データ!$A:$C,3,FALSE)</f>
        <v>岐阜</v>
      </c>
      <c r="G174" s="10" t="str">
        <f>VLOOKUP(H174,[1]検索データ!$A:$B,2,FALSE)</f>
        <v>東海道</v>
      </c>
      <c r="H174" s="9" t="s">
        <v>460</v>
      </c>
      <c r="I174" s="9" t="str">
        <f t="shared" si="2"/>
        <v>4</v>
      </c>
      <c r="J174" s="9">
        <v>46</v>
      </c>
      <c r="K174" s="7" t="s">
        <v>326</v>
      </c>
      <c r="L174" s="13"/>
      <c r="M174" s="13"/>
      <c r="N174" s="13"/>
      <c r="O174" s="13">
        <v>1</v>
      </c>
      <c r="P174" s="13"/>
      <c r="Q174" s="13"/>
      <c r="R174" s="13"/>
      <c r="S174" s="13">
        <v>1</v>
      </c>
      <c r="T174" s="13"/>
      <c r="U174" s="13"/>
      <c r="V174" s="13"/>
      <c r="W174" s="13"/>
      <c r="X174" s="13"/>
      <c r="Y174" s="13"/>
      <c r="Z174" s="13">
        <v>1</v>
      </c>
      <c r="AA174" s="13"/>
      <c r="AB174" s="13">
        <v>1</v>
      </c>
      <c r="AC174" s="13"/>
      <c r="AD174" s="13"/>
      <c r="AE174" s="13"/>
      <c r="AF174" s="13"/>
      <c r="AG174" s="13"/>
      <c r="AH174" s="13"/>
      <c r="AI174" s="13">
        <v>1</v>
      </c>
      <c r="AJ174" s="13"/>
      <c r="AK174" s="13"/>
      <c r="AL174" s="13"/>
      <c r="AM174" s="13">
        <v>1</v>
      </c>
      <c r="AN174" s="9"/>
      <c r="AO174" s="9"/>
      <c r="AP174" s="9"/>
      <c r="AQ174" s="20"/>
      <c r="AR174" s="20"/>
      <c r="AS174" s="20"/>
    </row>
    <row r="175" spans="1:45" ht="58.5" customHeight="1">
      <c r="A175" s="8">
        <f>VLOOKUP(H175,[1]検索データ!$A:$E,5,FALSE)</f>
        <v>126</v>
      </c>
      <c r="B175" s="9">
        <v>466</v>
      </c>
      <c r="C175" s="9"/>
      <c r="D175" s="9">
        <v>173</v>
      </c>
      <c r="E175" s="9" t="s">
        <v>26</v>
      </c>
      <c r="F175" s="10" t="str">
        <f>VLOOKUP(H175,[1]検索データ!$A:$C,3,FALSE)</f>
        <v>岐阜</v>
      </c>
      <c r="G175" s="10" t="str">
        <f>VLOOKUP(H175,[1]検索データ!$A:$B,2,FALSE)</f>
        <v>東海道</v>
      </c>
      <c r="H175" s="9" t="s">
        <v>460</v>
      </c>
      <c r="I175" s="9" t="str">
        <f t="shared" si="2"/>
        <v>3</v>
      </c>
      <c r="J175" s="9">
        <v>39</v>
      </c>
      <c r="K175" s="7"/>
      <c r="L175" s="13"/>
      <c r="M175" s="13"/>
      <c r="N175" s="13">
        <v>1</v>
      </c>
      <c r="O175" s="13"/>
      <c r="P175" s="13"/>
      <c r="Q175" s="13"/>
      <c r="R175" s="13"/>
      <c r="S175" s="13">
        <v>1</v>
      </c>
      <c r="T175" s="13"/>
      <c r="U175" s="13"/>
      <c r="V175" s="13"/>
      <c r="W175" s="13">
        <v>1</v>
      </c>
      <c r="X175" s="13"/>
      <c r="Y175" s="13"/>
      <c r="Z175" s="13"/>
      <c r="AA175" s="13"/>
      <c r="AB175" s="13">
        <v>1</v>
      </c>
      <c r="AC175" s="13"/>
      <c r="AD175" s="13"/>
      <c r="AE175" s="13"/>
      <c r="AF175" s="13"/>
      <c r="AG175" s="13"/>
      <c r="AH175" s="13">
        <v>1</v>
      </c>
      <c r="AI175" s="13"/>
      <c r="AJ175" s="13"/>
      <c r="AK175" s="13"/>
      <c r="AL175" s="13"/>
      <c r="AM175" s="13">
        <v>1</v>
      </c>
      <c r="AN175" s="9"/>
      <c r="AO175" s="9"/>
      <c r="AP175" s="9"/>
      <c r="AQ175" s="20"/>
      <c r="AR175" s="20" t="s">
        <v>484</v>
      </c>
      <c r="AS175" s="20" t="s">
        <v>485</v>
      </c>
    </row>
    <row r="176" spans="1:45" ht="55.5" customHeight="1">
      <c r="A176" s="8">
        <f>VLOOKUP(H176,[1]検索データ!$A:$E,5,FALSE)</f>
        <v>126</v>
      </c>
      <c r="B176" s="9">
        <v>467</v>
      </c>
      <c r="C176" s="9"/>
      <c r="D176" s="9">
        <v>174</v>
      </c>
      <c r="E176" s="9" t="s">
        <v>33</v>
      </c>
      <c r="F176" s="10" t="str">
        <f>VLOOKUP(H176,[1]検索データ!$A:$C,3,FALSE)</f>
        <v>岐阜</v>
      </c>
      <c r="G176" s="10" t="str">
        <f>VLOOKUP(H176,[1]検索データ!$A:$B,2,FALSE)</f>
        <v>東海道</v>
      </c>
      <c r="H176" s="9" t="s">
        <v>460</v>
      </c>
      <c r="I176" s="9" t="str">
        <f t="shared" si="2"/>
        <v/>
      </c>
      <c r="J176" s="9"/>
      <c r="K176" s="7"/>
      <c r="L176" s="13"/>
      <c r="M176" s="13"/>
      <c r="N176" s="13"/>
      <c r="O176" s="13">
        <v>1</v>
      </c>
      <c r="P176" s="13"/>
      <c r="Q176" s="13"/>
      <c r="R176" s="13"/>
      <c r="S176" s="13"/>
      <c r="T176" s="13">
        <v>1</v>
      </c>
      <c r="U176" s="13"/>
      <c r="V176" s="13"/>
      <c r="W176" s="13"/>
      <c r="X176" s="13"/>
      <c r="Y176" s="13">
        <v>1</v>
      </c>
      <c r="Z176" s="13"/>
      <c r="AA176" s="13"/>
      <c r="AB176" s="13"/>
      <c r="AC176" s="13"/>
      <c r="AD176" s="13">
        <v>1</v>
      </c>
      <c r="AE176" s="13"/>
      <c r="AF176" s="13"/>
      <c r="AG176" s="13"/>
      <c r="AH176" s="13"/>
      <c r="AI176" s="13">
        <v>1</v>
      </c>
      <c r="AJ176" s="13"/>
      <c r="AK176" s="13"/>
      <c r="AL176" s="13"/>
      <c r="AM176" s="13"/>
      <c r="AN176" s="9">
        <v>1</v>
      </c>
      <c r="AO176" s="9"/>
      <c r="AP176" s="9"/>
      <c r="AQ176" s="20"/>
      <c r="AR176" s="20" t="s">
        <v>486</v>
      </c>
      <c r="AS176" s="20"/>
    </row>
    <row r="177" spans="1:45" ht="55.5" customHeight="1">
      <c r="A177" s="8">
        <f>VLOOKUP(H177,[1]検索データ!$A:$E,5,FALSE)</f>
        <v>126</v>
      </c>
      <c r="B177" s="9">
        <v>469</v>
      </c>
      <c r="C177" s="9"/>
      <c r="D177" s="9">
        <v>175</v>
      </c>
      <c r="E177" s="9" t="s">
        <v>26</v>
      </c>
      <c r="F177" s="10" t="str">
        <f>VLOOKUP(H177,[1]検索データ!$A:$C,3,FALSE)</f>
        <v>岐阜</v>
      </c>
      <c r="G177" s="10" t="str">
        <f>VLOOKUP(H177,[1]検索データ!$A:$B,2,FALSE)</f>
        <v>東海道</v>
      </c>
      <c r="H177" s="9" t="s">
        <v>460</v>
      </c>
      <c r="I177" s="9" t="str">
        <f t="shared" si="2"/>
        <v>3</v>
      </c>
      <c r="J177" s="9">
        <v>32</v>
      </c>
      <c r="K177" s="7" t="s">
        <v>326</v>
      </c>
      <c r="L177" s="13"/>
      <c r="M177" s="13"/>
      <c r="N177" s="13">
        <v>1</v>
      </c>
      <c r="O177" s="13"/>
      <c r="P177" s="13"/>
      <c r="Q177" s="13"/>
      <c r="R177" s="13"/>
      <c r="S177" s="13"/>
      <c r="T177" s="13"/>
      <c r="U177" s="13">
        <v>1</v>
      </c>
      <c r="V177" s="13"/>
      <c r="W177" s="13"/>
      <c r="X177" s="13">
        <v>1</v>
      </c>
      <c r="Y177" s="13"/>
      <c r="Z177" s="13"/>
      <c r="AA177" s="13"/>
      <c r="AB177" s="13"/>
      <c r="AC177" s="13"/>
      <c r="AD177" s="13"/>
      <c r="AE177" s="13">
        <v>1</v>
      </c>
      <c r="AF177" s="13"/>
      <c r="AG177" s="13"/>
      <c r="AH177" s="13"/>
      <c r="AI177" s="13"/>
      <c r="AJ177" s="13">
        <v>1</v>
      </c>
      <c r="AK177" s="13"/>
      <c r="AL177" s="13"/>
      <c r="AM177" s="13"/>
      <c r="AN177" s="9"/>
      <c r="AO177" s="9"/>
      <c r="AP177" s="9">
        <v>1</v>
      </c>
      <c r="AQ177" s="20"/>
      <c r="AR177" s="20" t="s">
        <v>487</v>
      </c>
      <c r="AS177" s="20"/>
    </row>
    <row r="178" spans="1:45" ht="69.75" customHeight="1">
      <c r="A178" s="8">
        <f>VLOOKUP(H178,[1]検索データ!$A:$E,5,FALSE)</f>
        <v>127</v>
      </c>
      <c r="B178" s="9">
        <v>409</v>
      </c>
      <c r="C178" s="9"/>
      <c r="D178" s="9">
        <v>176</v>
      </c>
      <c r="E178" s="9" t="s">
        <v>33</v>
      </c>
      <c r="F178" s="10" t="str">
        <f>VLOOKUP(H178,[1]検索データ!$A:$C,3,FALSE)</f>
        <v>岐阜</v>
      </c>
      <c r="G178" s="10" t="str">
        <f>VLOOKUP(H178,[1]検索データ!$A:$B,2,FALSE)</f>
        <v>東海道</v>
      </c>
      <c r="H178" s="9" t="s">
        <v>488</v>
      </c>
      <c r="I178" s="9" t="str">
        <f t="shared" si="2"/>
        <v>6</v>
      </c>
      <c r="J178" s="11" t="s">
        <v>168</v>
      </c>
      <c r="K178" s="7" t="s">
        <v>44</v>
      </c>
      <c r="L178" s="13"/>
      <c r="M178" s="13"/>
      <c r="N178" s="13">
        <v>1</v>
      </c>
      <c r="O178" s="13"/>
      <c r="P178" s="13"/>
      <c r="Q178" s="13"/>
      <c r="R178" s="13"/>
      <c r="S178" s="13"/>
      <c r="T178" s="13">
        <v>1</v>
      </c>
      <c r="U178" s="13"/>
      <c r="V178" s="13"/>
      <c r="W178" s="13"/>
      <c r="X178" s="13"/>
      <c r="Y178" s="13">
        <v>1</v>
      </c>
      <c r="Z178" s="13"/>
      <c r="AA178" s="13"/>
      <c r="AB178" s="13"/>
      <c r="AC178" s="13"/>
      <c r="AD178" s="13"/>
      <c r="AE178" s="13">
        <v>1</v>
      </c>
      <c r="AF178" s="13"/>
      <c r="AG178" s="13"/>
      <c r="AH178" s="13"/>
      <c r="AI178" s="13">
        <v>1</v>
      </c>
      <c r="AJ178" s="13"/>
      <c r="AK178" s="13"/>
      <c r="AL178" s="13"/>
      <c r="AM178" s="13"/>
      <c r="AN178" s="9">
        <v>1</v>
      </c>
      <c r="AO178" s="9"/>
      <c r="AP178" s="9"/>
      <c r="AQ178" s="12" t="s">
        <v>489</v>
      </c>
      <c r="AR178" s="12" t="s">
        <v>490</v>
      </c>
      <c r="AS178" s="12" t="s">
        <v>491</v>
      </c>
    </row>
    <row r="179" spans="1:45" ht="42.75" customHeight="1">
      <c r="A179" s="8">
        <f>VLOOKUP(H179,[1]検索データ!$A:$E,5,FALSE)</f>
        <v>127</v>
      </c>
      <c r="B179" s="9">
        <v>410</v>
      </c>
      <c r="C179" s="9"/>
      <c r="D179" s="9">
        <v>177</v>
      </c>
      <c r="E179" s="9" t="s">
        <v>26</v>
      </c>
      <c r="F179" s="10" t="str">
        <f>VLOOKUP(H179,[1]検索データ!$A:$C,3,FALSE)</f>
        <v>岐阜</v>
      </c>
      <c r="G179" s="10" t="str">
        <f>VLOOKUP(H179,[1]検索データ!$A:$B,2,FALSE)</f>
        <v>東海道</v>
      </c>
      <c r="H179" s="9" t="s">
        <v>488</v>
      </c>
      <c r="I179" s="9" t="str">
        <f t="shared" si="2"/>
        <v>5</v>
      </c>
      <c r="J179" s="11" t="s">
        <v>90</v>
      </c>
      <c r="K179" s="7" t="s">
        <v>274</v>
      </c>
      <c r="L179" s="13"/>
      <c r="M179" s="13"/>
      <c r="N179" s="13"/>
      <c r="O179" s="13"/>
      <c r="P179" s="13">
        <v>1</v>
      </c>
      <c r="Q179" s="13"/>
      <c r="R179" s="13"/>
      <c r="S179" s="13"/>
      <c r="T179" s="13">
        <v>1</v>
      </c>
      <c r="U179" s="13"/>
      <c r="V179" s="13"/>
      <c r="W179" s="13"/>
      <c r="X179" s="13"/>
      <c r="Y179" s="13"/>
      <c r="Z179" s="13"/>
      <c r="AA179" s="13">
        <v>1</v>
      </c>
      <c r="AB179" s="13"/>
      <c r="AC179" s="13"/>
      <c r="AD179" s="13"/>
      <c r="AE179" s="13"/>
      <c r="AF179" s="13">
        <v>1</v>
      </c>
      <c r="AG179" s="13"/>
      <c r="AH179" s="13"/>
      <c r="AI179" s="13"/>
      <c r="AJ179" s="13"/>
      <c r="AK179" s="13">
        <v>1</v>
      </c>
      <c r="AL179" s="13"/>
      <c r="AM179" s="13"/>
      <c r="AN179" s="9"/>
      <c r="AO179" s="9"/>
      <c r="AP179" s="9">
        <v>1</v>
      </c>
      <c r="AQ179" s="12" t="s">
        <v>492</v>
      </c>
      <c r="AR179" s="12" t="s">
        <v>493</v>
      </c>
      <c r="AS179" s="12" t="s">
        <v>494</v>
      </c>
    </row>
    <row r="180" spans="1:45" ht="21.75" customHeight="1">
      <c r="A180" s="8">
        <f>VLOOKUP(H180,[1]検索データ!$A:$E,5,FALSE)</f>
        <v>127</v>
      </c>
      <c r="B180" s="9">
        <v>458</v>
      </c>
      <c r="C180" s="9"/>
      <c r="D180" s="9">
        <v>178</v>
      </c>
      <c r="E180" s="9" t="s">
        <v>33</v>
      </c>
      <c r="F180" s="10" t="str">
        <f>VLOOKUP(H180,[1]検索データ!$A:$C,3,FALSE)</f>
        <v>岐阜</v>
      </c>
      <c r="G180" s="10" t="str">
        <f>VLOOKUP(H180,[1]検索データ!$A:$B,2,FALSE)</f>
        <v>東海道</v>
      </c>
      <c r="H180" s="9" t="s">
        <v>488</v>
      </c>
      <c r="I180" s="9" t="str">
        <f t="shared" si="2"/>
        <v>5</v>
      </c>
      <c r="J180" s="9">
        <v>51</v>
      </c>
      <c r="K180" s="7" t="s">
        <v>222</v>
      </c>
      <c r="L180" s="13"/>
      <c r="M180" s="13"/>
      <c r="N180" s="13"/>
      <c r="O180" s="13"/>
      <c r="P180" s="13">
        <v>1</v>
      </c>
      <c r="Q180" s="13"/>
      <c r="R180" s="13"/>
      <c r="S180" s="13"/>
      <c r="T180" s="13">
        <v>1</v>
      </c>
      <c r="U180" s="13"/>
      <c r="V180" s="13"/>
      <c r="W180" s="13"/>
      <c r="X180" s="13"/>
      <c r="Y180" s="13"/>
      <c r="Z180" s="13">
        <v>1</v>
      </c>
      <c r="AA180" s="13"/>
      <c r="AB180" s="13"/>
      <c r="AC180" s="13"/>
      <c r="AD180" s="13"/>
      <c r="AE180" s="13">
        <v>1</v>
      </c>
      <c r="AF180" s="13"/>
      <c r="AG180" s="13"/>
      <c r="AH180" s="13"/>
      <c r="AI180" s="13">
        <v>1</v>
      </c>
      <c r="AJ180" s="13"/>
      <c r="AK180" s="13"/>
      <c r="AL180" s="13"/>
      <c r="AM180" s="13"/>
      <c r="AN180" s="9">
        <v>1</v>
      </c>
      <c r="AO180" s="9"/>
      <c r="AP180" s="9"/>
      <c r="AQ180" s="20"/>
      <c r="AR180" s="20"/>
      <c r="AS180" s="20"/>
    </row>
    <row r="181" spans="1:45" ht="21.75" customHeight="1">
      <c r="A181" s="8">
        <f>VLOOKUP(H181,[1]検索データ!$A:$E,5,FALSE)</f>
        <v>128</v>
      </c>
      <c r="B181" s="9">
        <v>447</v>
      </c>
      <c r="C181" s="9"/>
      <c r="D181" s="9">
        <v>179</v>
      </c>
      <c r="E181" s="9" t="s">
        <v>33</v>
      </c>
      <c r="F181" s="10" t="str">
        <f>VLOOKUP(H181,[1]検索データ!$A:$C,3,FALSE)</f>
        <v>岐阜</v>
      </c>
      <c r="G181" s="10" t="str">
        <f>VLOOKUP(H181,[1]検索データ!$A:$B,2,FALSE)</f>
        <v>東海道</v>
      </c>
      <c r="H181" s="9" t="s">
        <v>495</v>
      </c>
      <c r="I181" s="9" t="str">
        <f t="shared" si="2"/>
        <v>4</v>
      </c>
      <c r="J181" s="9">
        <v>45</v>
      </c>
      <c r="K181" s="7" t="s">
        <v>222</v>
      </c>
      <c r="L181" s="13"/>
      <c r="M181" s="13"/>
      <c r="N181" s="13">
        <v>1</v>
      </c>
      <c r="O181" s="13"/>
      <c r="P181" s="13"/>
      <c r="Q181" s="13"/>
      <c r="R181" s="13"/>
      <c r="S181" s="13"/>
      <c r="T181" s="13">
        <v>1</v>
      </c>
      <c r="U181" s="13"/>
      <c r="V181" s="13"/>
      <c r="W181" s="13"/>
      <c r="X181" s="13">
        <v>1</v>
      </c>
      <c r="Y181" s="13"/>
      <c r="Z181" s="13"/>
      <c r="AA181" s="13"/>
      <c r="AB181" s="13"/>
      <c r="AC181" s="13"/>
      <c r="AD181" s="13"/>
      <c r="AE181" s="13">
        <v>1</v>
      </c>
      <c r="AF181" s="13"/>
      <c r="AG181" s="13"/>
      <c r="AH181" s="13"/>
      <c r="AI181" s="13"/>
      <c r="AJ181" s="13">
        <v>1</v>
      </c>
      <c r="AK181" s="13"/>
      <c r="AL181" s="13"/>
      <c r="AM181" s="13"/>
      <c r="AN181" s="9">
        <v>1</v>
      </c>
      <c r="AO181" s="9"/>
      <c r="AP181" s="9"/>
      <c r="AQ181" s="20"/>
      <c r="AR181" s="20"/>
      <c r="AS181" s="20"/>
    </row>
    <row r="182" spans="1:45" ht="54.75" customHeight="1">
      <c r="A182" s="8">
        <f>VLOOKUP(H182,[1]検索データ!$A:$E,5,FALSE)</f>
        <v>129</v>
      </c>
      <c r="B182" s="9">
        <v>162</v>
      </c>
      <c r="C182" s="9"/>
      <c r="D182" s="9">
        <v>180</v>
      </c>
      <c r="E182" s="9" t="s">
        <v>26</v>
      </c>
      <c r="F182" s="10" t="str">
        <f>VLOOKUP(H182,[1]検索データ!$A:$C,3,FALSE)</f>
        <v>岐阜</v>
      </c>
      <c r="G182" s="10" t="str">
        <f>VLOOKUP(H182,[1]検索データ!$A:$B,2,FALSE)</f>
        <v>東海道</v>
      </c>
      <c r="H182" s="9" t="s">
        <v>496</v>
      </c>
      <c r="I182" s="9" t="str">
        <f t="shared" si="2"/>
        <v>5</v>
      </c>
      <c r="J182" s="11" t="s">
        <v>28</v>
      </c>
      <c r="K182" s="7" t="s">
        <v>40</v>
      </c>
      <c r="L182" s="13"/>
      <c r="M182" s="13"/>
      <c r="N182" s="13"/>
      <c r="O182" s="13"/>
      <c r="P182" s="13"/>
      <c r="Q182" s="13">
        <v>1</v>
      </c>
      <c r="R182" s="13"/>
      <c r="S182" s="13"/>
      <c r="T182" s="13"/>
      <c r="U182" s="13"/>
      <c r="V182" s="13">
        <v>1</v>
      </c>
      <c r="W182" s="13"/>
      <c r="X182" s="13"/>
      <c r="Y182" s="13"/>
      <c r="Z182" s="13"/>
      <c r="AA182" s="13">
        <v>1</v>
      </c>
      <c r="AB182" s="13"/>
      <c r="AC182" s="13"/>
      <c r="AD182" s="13">
        <v>1</v>
      </c>
      <c r="AE182" s="13"/>
      <c r="AF182" s="13"/>
      <c r="AG182" s="13"/>
      <c r="AH182" s="13"/>
      <c r="AI182" s="13"/>
      <c r="AJ182" s="13">
        <v>1</v>
      </c>
      <c r="AK182" s="13"/>
      <c r="AL182" s="13"/>
      <c r="AM182" s="13"/>
      <c r="AN182" s="9"/>
      <c r="AO182" s="9"/>
      <c r="AP182" s="9">
        <v>1</v>
      </c>
      <c r="AQ182" s="12" t="s">
        <v>497</v>
      </c>
      <c r="AR182" s="12" t="s">
        <v>498</v>
      </c>
      <c r="AS182" s="12" t="s">
        <v>499</v>
      </c>
    </row>
    <row r="183" spans="1:45" ht="70.5" customHeight="1">
      <c r="A183" s="8">
        <f>VLOOKUP(H183,[1]検索データ!$A:$E,5,FALSE)</f>
        <v>129</v>
      </c>
      <c r="B183" s="9">
        <v>403</v>
      </c>
      <c r="C183" s="9"/>
      <c r="D183" s="9">
        <v>181</v>
      </c>
      <c r="E183" s="9" t="s">
        <v>33</v>
      </c>
      <c r="F183" s="10" t="str">
        <f>VLOOKUP(H183,[1]検索データ!$A:$C,3,FALSE)</f>
        <v>岐阜</v>
      </c>
      <c r="G183" s="10" t="str">
        <f>VLOOKUP(H183,[1]検索データ!$A:$B,2,FALSE)</f>
        <v>東海道</v>
      </c>
      <c r="H183" s="9" t="s">
        <v>496</v>
      </c>
      <c r="I183" s="9" t="str">
        <f t="shared" si="2"/>
        <v/>
      </c>
      <c r="J183" s="9"/>
      <c r="K183" s="7"/>
      <c r="L183" s="13"/>
      <c r="M183" s="13"/>
      <c r="N183" s="13"/>
      <c r="O183" s="13"/>
      <c r="P183" s="13">
        <v>1</v>
      </c>
      <c r="Q183" s="13"/>
      <c r="R183" s="13"/>
      <c r="S183" s="13"/>
      <c r="T183" s="13"/>
      <c r="U183" s="13"/>
      <c r="V183" s="13">
        <v>1</v>
      </c>
      <c r="W183" s="13"/>
      <c r="X183" s="13"/>
      <c r="Y183" s="13"/>
      <c r="Z183" s="13"/>
      <c r="AA183" s="13">
        <v>1</v>
      </c>
      <c r="AB183" s="13"/>
      <c r="AC183" s="13"/>
      <c r="AD183" s="13"/>
      <c r="AE183" s="13"/>
      <c r="AF183" s="13">
        <v>1</v>
      </c>
      <c r="AG183" s="13"/>
      <c r="AH183" s="13"/>
      <c r="AI183" s="13"/>
      <c r="AJ183" s="13"/>
      <c r="AK183" s="13">
        <v>1</v>
      </c>
      <c r="AL183" s="13"/>
      <c r="AM183" s="13"/>
      <c r="AN183" s="9"/>
      <c r="AO183" s="9"/>
      <c r="AP183" s="9">
        <v>1</v>
      </c>
      <c r="AQ183" s="12" t="s">
        <v>500</v>
      </c>
      <c r="AR183" s="12" t="s">
        <v>501</v>
      </c>
      <c r="AS183" s="12" t="s">
        <v>502</v>
      </c>
    </row>
    <row r="184" spans="1:45" ht="85.5" customHeight="1">
      <c r="A184" s="8">
        <f>VLOOKUP(H184,[1]検索データ!$A:$E,5,FALSE)</f>
        <v>131</v>
      </c>
      <c r="B184" s="9">
        <v>72</v>
      </c>
      <c r="C184" s="9"/>
      <c r="D184" s="9">
        <v>182</v>
      </c>
      <c r="E184" s="9" t="s">
        <v>33</v>
      </c>
      <c r="F184" s="10" t="str">
        <f>VLOOKUP(H184,[1]検索データ!$A:$C,3,FALSE)</f>
        <v>岐阜</v>
      </c>
      <c r="G184" s="10" t="str">
        <f>VLOOKUP(H184,[1]検索データ!$A:$B,2,FALSE)</f>
        <v>東海道</v>
      </c>
      <c r="H184" s="9" t="s">
        <v>503</v>
      </c>
      <c r="I184" s="9" t="str">
        <f t="shared" si="2"/>
        <v>7</v>
      </c>
      <c r="J184" s="11" t="s">
        <v>81</v>
      </c>
      <c r="K184" s="7" t="s">
        <v>44</v>
      </c>
      <c r="L184" s="13"/>
      <c r="M184" s="13"/>
      <c r="N184" s="13"/>
      <c r="O184" s="13"/>
      <c r="P184" s="13"/>
      <c r="Q184" s="13">
        <v>1</v>
      </c>
      <c r="R184" s="13">
        <v>1</v>
      </c>
      <c r="S184" s="13"/>
      <c r="T184" s="13"/>
      <c r="U184" s="13"/>
      <c r="V184" s="13"/>
      <c r="W184" s="13"/>
      <c r="X184" s="13"/>
      <c r="Y184" s="13"/>
      <c r="Z184" s="13"/>
      <c r="AA184" s="13">
        <v>1</v>
      </c>
      <c r="AB184" s="13"/>
      <c r="AC184" s="13"/>
      <c r="AD184" s="13"/>
      <c r="AE184" s="13"/>
      <c r="AF184" s="13">
        <v>1</v>
      </c>
      <c r="AG184" s="13"/>
      <c r="AH184" s="13"/>
      <c r="AI184" s="13"/>
      <c r="AJ184" s="13"/>
      <c r="AK184" s="13">
        <v>1</v>
      </c>
      <c r="AL184" s="13"/>
      <c r="AM184" s="13"/>
      <c r="AN184" s="9"/>
      <c r="AO184" s="9"/>
      <c r="AP184" s="9">
        <v>1</v>
      </c>
      <c r="AQ184" s="12"/>
      <c r="AR184" s="12" t="s">
        <v>504</v>
      </c>
      <c r="AS184" s="12" t="s">
        <v>505</v>
      </c>
    </row>
    <row r="185" spans="1:45" ht="45.75" customHeight="1">
      <c r="A185" s="8">
        <f>VLOOKUP(H185,[1]検索データ!$A:$E,5,FALSE)</f>
        <v>131</v>
      </c>
      <c r="B185" s="9">
        <v>73</v>
      </c>
      <c r="C185" s="9"/>
      <c r="D185" s="9">
        <v>183</v>
      </c>
      <c r="E185" s="9" t="s">
        <v>26</v>
      </c>
      <c r="F185" s="10" t="str">
        <f>VLOOKUP(H185,[1]検索データ!$A:$C,3,FALSE)</f>
        <v>岐阜</v>
      </c>
      <c r="G185" s="10" t="str">
        <f>VLOOKUP(H185,[1]検索データ!$A:$B,2,FALSE)</f>
        <v>東海道</v>
      </c>
      <c r="H185" s="9" t="s">
        <v>503</v>
      </c>
      <c r="I185" s="9" t="str">
        <f t="shared" si="2"/>
        <v>8</v>
      </c>
      <c r="J185" s="11" t="s">
        <v>506</v>
      </c>
      <c r="K185" s="7" t="s">
        <v>507</v>
      </c>
      <c r="L185" s="9"/>
      <c r="M185" s="9">
        <v>1</v>
      </c>
      <c r="N185" s="9"/>
      <c r="O185" s="9"/>
      <c r="P185" s="9"/>
      <c r="Q185" s="9"/>
      <c r="R185" s="9">
        <v>1</v>
      </c>
      <c r="S185" s="9"/>
      <c r="T185" s="9"/>
      <c r="U185" s="9"/>
      <c r="V185" s="9"/>
      <c r="W185" s="9"/>
      <c r="X185" s="9">
        <v>1</v>
      </c>
      <c r="Y185" s="9"/>
      <c r="Z185" s="9"/>
      <c r="AA185" s="9"/>
      <c r="AB185" s="9"/>
      <c r="AC185" s="9"/>
      <c r="AD185" s="9">
        <v>1</v>
      </c>
      <c r="AE185" s="9"/>
      <c r="AF185" s="9"/>
      <c r="AG185" s="9"/>
      <c r="AH185" s="9"/>
      <c r="AI185" s="9"/>
      <c r="AJ185" s="9">
        <v>1</v>
      </c>
      <c r="AK185" s="9"/>
      <c r="AL185" s="9"/>
      <c r="AM185" s="9"/>
      <c r="AN185" s="9">
        <v>1</v>
      </c>
      <c r="AO185" s="9"/>
      <c r="AP185" s="9"/>
      <c r="AQ185" s="12"/>
      <c r="AR185" s="12" t="s">
        <v>508</v>
      </c>
      <c r="AS185" s="12"/>
    </row>
    <row r="186" spans="1:45" ht="112.5" customHeight="1">
      <c r="A186" s="8">
        <f>VLOOKUP(H186,[1]検索データ!$A:$E,5,FALSE)</f>
        <v>131</v>
      </c>
      <c r="B186" s="9">
        <v>216</v>
      </c>
      <c r="C186" s="9"/>
      <c r="D186" s="9">
        <v>184</v>
      </c>
      <c r="E186" s="9" t="s">
        <v>33</v>
      </c>
      <c r="F186" s="10" t="str">
        <f>VLOOKUP(H186,[1]検索データ!$A:$C,3,FALSE)</f>
        <v>岐阜</v>
      </c>
      <c r="G186" s="10" t="str">
        <f>VLOOKUP(H186,[1]検索データ!$A:$B,2,FALSE)</f>
        <v>東海道</v>
      </c>
      <c r="H186" s="9" t="s">
        <v>503</v>
      </c>
      <c r="I186" s="9" t="str">
        <f t="shared" si="2"/>
        <v>7</v>
      </c>
      <c r="J186" s="11" t="s">
        <v>59</v>
      </c>
      <c r="K186" s="7"/>
      <c r="L186" s="9"/>
      <c r="M186" s="9"/>
      <c r="N186" s="9">
        <v>1</v>
      </c>
      <c r="O186" s="9"/>
      <c r="P186" s="9"/>
      <c r="Q186" s="9"/>
      <c r="R186" s="9">
        <v>1</v>
      </c>
      <c r="S186" s="9"/>
      <c r="T186" s="9"/>
      <c r="U186" s="9"/>
      <c r="V186" s="9"/>
      <c r="W186" s="9">
        <v>1</v>
      </c>
      <c r="X186" s="9"/>
      <c r="Y186" s="9"/>
      <c r="Z186" s="9"/>
      <c r="AA186" s="9">
        <v>1</v>
      </c>
      <c r="AB186" s="9"/>
      <c r="AC186" s="9"/>
      <c r="AD186" s="9"/>
      <c r="AE186" s="9"/>
      <c r="AF186" s="9">
        <v>1</v>
      </c>
      <c r="AG186" s="9"/>
      <c r="AH186" s="9"/>
      <c r="AI186" s="9"/>
      <c r="AJ186" s="9"/>
      <c r="AK186" s="9">
        <v>1</v>
      </c>
      <c r="AL186" s="9"/>
      <c r="AM186" s="9"/>
      <c r="AN186" s="9">
        <v>1</v>
      </c>
      <c r="AO186" s="9"/>
      <c r="AP186" s="9"/>
      <c r="AQ186" s="12"/>
      <c r="AR186" s="12" t="s">
        <v>509</v>
      </c>
      <c r="AS186" s="12"/>
    </row>
    <row r="187" spans="1:45" ht="72" customHeight="1">
      <c r="A187" s="8">
        <f>VLOOKUP(H187,[1]検索データ!$A:$E,5,FALSE)</f>
        <v>133</v>
      </c>
      <c r="B187" s="9">
        <v>74</v>
      </c>
      <c r="C187" s="9"/>
      <c r="D187" s="9">
        <v>185</v>
      </c>
      <c r="E187" s="9" t="s">
        <v>26</v>
      </c>
      <c r="F187" s="10" t="str">
        <f>VLOOKUP(H187,[1]検索データ!$A:$C,3,FALSE)</f>
        <v>滋賀</v>
      </c>
      <c r="G187" s="10" t="str">
        <f>VLOOKUP(H187,[1]検索データ!$A:$B,2,FALSE)</f>
        <v>東海道</v>
      </c>
      <c r="H187" s="9" t="s">
        <v>510</v>
      </c>
      <c r="I187" s="9" t="str">
        <f t="shared" si="2"/>
        <v>6</v>
      </c>
      <c r="J187" s="11" t="s">
        <v>168</v>
      </c>
      <c r="K187" s="7" t="s">
        <v>511</v>
      </c>
      <c r="L187" s="9"/>
      <c r="M187" s="9"/>
      <c r="N187" s="9"/>
      <c r="O187" s="9"/>
      <c r="P187" s="9"/>
      <c r="Q187" s="9">
        <v>1</v>
      </c>
      <c r="R187" s="9"/>
      <c r="S187" s="9"/>
      <c r="T187" s="9"/>
      <c r="U187" s="9"/>
      <c r="V187" s="9">
        <v>1</v>
      </c>
      <c r="W187" s="9"/>
      <c r="X187" s="9"/>
      <c r="Y187" s="9"/>
      <c r="Z187" s="9">
        <v>1</v>
      </c>
      <c r="AA187" s="9"/>
      <c r="AB187" s="9"/>
      <c r="AC187" s="9"/>
      <c r="AD187" s="9"/>
      <c r="AE187" s="9"/>
      <c r="AF187" s="9">
        <v>1</v>
      </c>
      <c r="AG187" s="9"/>
      <c r="AH187" s="9"/>
      <c r="AI187" s="9"/>
      <c r="AJ187" s="9">
        <v>1</v>
      </c>
      <c r="AK187" s="9"/>
      <c r="AL187" s="9"/>
      <c r="AM187" s="9"/>
      <c r="AN187" s="9"/>
      <c r="AO187" s="9"/>
      <c r="AP187" s="9">
        <v>1</v>
      </c>
      <c r="AQ187" s="12" t="s">
        <v>512</v>
      </c>
      <c r="AR187" s="12" t="s">
        <v>513</v>
      </c>
      <c r="AS187" s="12" t="s">
        <v>514</v>
      </c>
    </row>
    <row r="188" spans="1:45" ht="86.25" customHeight="1">
      <c r="A188" s="8">
        <f>VLOOKUP(H188,[1]検索データ!$A:$E,5,FALSE)</f>
        <v>133</v>
      </c>
      <c r="B188" s="9">
        <v>198</v>
      </c>
      <c r="C188" s="9"/>
      <c r="D188" s="9">
        <v>186</v>
      </c>
      <c r="E188" s="9" t="s">
        <v>26</v>
      </c>
      <c r="F188" s="10" t="str">
        <f>VLOOKUP(H188,[1]検索データ!$A:$C,3,FALSE)</f>
        <v>滋賀</v>
      </c>
      <c r="G188" s="10" t="str">
        <f>VLOOKUP(H188,[1]検索データ!$A:$B,2,FALSE)</f>
        <v>東海道</v>
      </c>
      <c r="H188" s="9" t="s">
        <v>510</v>
      </c>
      <c r="I188" s="9" t="str">
        <f t="shared" si="2"/>
        <v>6</v>
      </c>
      <c r="J188" s="11" t="s">
        <v>214</v>
      </c>
      <c r="K188" s="7" t="s">
        <v>40</v>
      </c>
      <c r="L188" s="9"/>
      <c r="M188" s="9"/>
      <c r="N188" s="9">
        <v>1</v>
      </c>
      <c r="O188" s="9"/>
      <c r="P188" s="9"/>
      <c r="Q188" s="9"/>
      <c r="R188" s="9"/>
      <c r="S188" s="9">
        <v>1</v>
      </c>
      <c r="T188" s="9"/>
      <c r="U188" s="9"/>
      <c r="V188" s="9"/>
      <c r="W188" s="9"/>
      <c r="X188" s="9"/>
      <c r="Y188" s="9">
        <v>1</v>
      </c>
      <c r="Z188" s="9"/>
      <c r="AA188" s="9"/>
      <c r="AB188" s="9"/>
      <c r="AC188" s="9"/>
      <c r="AD188" s="9"/>
      <c r="AE188" s="9">
        <v>1</v>
      </c>
      <c r="AF188" s="9"/>
      <c r="AG188" s="9"/>
      <c r="AH188" s="9"/>
      <c r="AI188" s="9"/>
      <c r="AJ188" s="9">
        <v>1</v>
      </c>
      <c r="AK188" s="9"/>
      <c r="AL188" s="9"/>
      <c r="AM188" s="9"/>
      <c r="AN188" s="9"/>
      <c r="AO188" s="9">
        <v>1</v>
      </c>
      <c r="AP188" s="9"/>
      <c r="AQ188" s="12"/>
      <c r="AR188" s="12" t="s">
        <v>515</v>
      </c>
      <c r="AS188" s="12" t="s">
        <v>516</v>
      </c>
    </row>
    <row r="189" spans="1:45" ht="58.5" customHeight="1">
      <c r="A189" s="8">
        <f>VLOOKUP(H189,[1]検索データ!$A:$E,5,FALSE)</f>
        <v>137</v>
      </c>
      <c r="B189" s="9">
        <v>411</v>
      </c>
      <c r="C189" s="9"/>
      <c r="D189" s="9">
        <v>187</v>
      </c>
      <c r="E189" s="9" t="s">
        <v>26</v>
      </c>
      <c r="F189" s="10" t="str">
        <f>VLOOKUP(H189,[1]検索データ!$A:$C,3,FALSE)</f>
        <v>岐阜</v>
      </c>
      <c r="G189" s="10" t="str">
        <f>VLOOKUP(H189,[1]検索データ!$A:$B,2,FALSE)</f>
        <v>美濃赤坂</v>
      </c>
      <c r="H189" s="9" t="s">
        <v>517</v>
      </c>
      <c r="I189" s="9" t="str">
        <f t="shared" si="2"/>
        <v>6</v>
      </c>
      <c r="J189" s="11" t="s">
        <v>118</v>
      </c>
      <c r="K189" s="7" t="s">
        <v>40</v>
      </c>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12"/>
      <c r="AR189" s="12" t="s">
        <v>518</v>
      </c>
      <c r="AS189" s="12"/>
    </row>
    <row r="190" spans="1:45" ht="75" customHeight="1">
      <c r="A190" s="8">
        <f>VLOOKUP(H190,[1]検索データ!$A:$E,5,FALSE)</f>
        <v>139</v>
      </c>
      <c r="B190" s="9">
        <v>197</v>
      </c>
      <c r="C190" s="9"/>
      <c r="D190" s="9">
        <v>188</v>
      </c>
      <c r="E190" s="9" t="s">
        <v>33</v>
      </c>
      <c r="F190" s="10" t="str">
        <f>VLOOKUP(H190,[1]検索データ!$A:$C,3,FALSE)</f>
        <v>愛知</v>
      </c>
      <c r="G190" s="10" t="str">
        <f>VLOOKUP(H190,[1]検索データ!$A:$B,2,FALSE)</f>
        <v>武豊</v>
      </c>
      <c r="H190" s="9" t="s">
        <v>519</v>
      </c>
      <c r="I190" s="9" t="str">
        <f t="shared" si="2"/>
        <v>6</v>
      </c>
      <c r="J190" s="11" t="s">
        <v>69</v>
      </c>
      <c r="K190" s="7" t="s">
        <v>29</v>
      </c>
      <c r="L190" s="9"/>
      <c r="M190" s="9"/>
      <c r="N190" s="9"/>
      <c r="O190" s="9"/>
      <c r="P190" s="9">
        <v>1</v>
      </c>
      <c r="Q190" s="9"/>
      <c r="R190" s="9"/>
      <c r="S190" s="9"/>
      <c r="T190" s="9">
        <v>1</v>
      </c>
      <c r="U190" s="9"/>
      <c r="V190" s="9"/>
      <c r="W190" s="9"/>
      <c r="X190" s="9"/>
      <c r="Y190" s="9"/>
      <c r="Z190" s="9"/>
      <c r="AA190" s="9">
        <v>1</v>
      </c>
      <c r="AB190" s="9"/>
      <c r="AC190" s="9"/>
      <c r="AD190" s="9"/>
      <c r="AE190" s="9">
        <v>1</v>
      </c>
      <c r="AF190" s="9"/>
      <c r="AG190" s="9"/>
      <c r="AH190" s="9"/>
      <c r="AI190" s="9">
        <v>1</v>
      </c>
      <c r="AJ190" s="9"/>
      <c r="AK190" s="9"/>
      <c r="AL190" s="9"/>
      <c r="AM190" s="9"/>
      <c r="AN190" s="9">
        <v>1</v>
      </c>
      <c r="AO190" s="9"/>
      <c r="AP190" s="9"/>
      <c r="AQ190" s="12"/>
      <c r="AR190" s="12" t="s">
        <v>520</v>
      </c>
      <c r="AS190" s="12" t="s">
        <v>521</v>
      </c>
    </row>
    <row r="191" spans="1:45" ht="84.75" customHeight="1">
      <c r="A191" s="8">
        <f>VLOOKUP(H191,[1]検索データ!$A:$E,5,FALSE)</f>
        <v>140</v>
      </c>
      <c r="B191" s="9">
        <v>168</v>
      </c>
      <c r="C191" s="9"/>
      <c r="D191" s="9">
        <v>189</v>
      </c>
      <c r="E191" s="9" t="s">
        <v>26</v>
      </c>
      <c r="F191" s="10" t="str">
        <f>VLOOKUP(H191,[1]検索データ!$A:$C,3,FALSE)</f>
        <v>愛知</v>
      </c>
      <c r="G191" s="10" t="str">
        <f>VLOOKUP(H191,[1]検索データ!$A:$B,2,FALSE)</f>
        <v>武豊</v>
      </c>
      <c r="H191" s="9" t="s">
        <v>522</v>
      </c>
      <c r="I191" s="9" t="str">
        <f t="shared" si="2"/>
        <v>3</v>
      </c>
      <c r="J191" s="11" t="s">
        <v>523</v>
      </c>
      <c r="K191" s="7" t="s">
        <v>40</v>
      </c>
      <c r="L191" s="9"/>
      <c r="M191" s="9"/>
      <c r="N191" s="9"/>
      <c r="O191" s="9"/>
      <c r="P191" s="9"/>
      <c r="Q191" s="9">
        <v>1</v>
      </c>
      <c r="R191" s="9"/>
      <c r="S191" s="9"/>
      <c r="T191" s="9"/>
      <c r="U191" s="9">
        <v>1</v>
      </c>
      <c r="V191" s="9"/>
      <c r="W191" s="9"/>
      <c r="X191" s="9"/>
      <c r="Y191" s="9">
        <v>1</v>
      </c>
      <c r="Z191" s="9"/>
      <c r="AA191" s="9"/>
      <c r="AB191" s="9"/>
      <c r="AC191" s="9"/>
      <c r="AD191" s="9"/>
      <c r="AE191" s="9">
        <v>1</v>
      </c>
      <c r="AF191" s="9"/>
      <c r="AG191" s="9"/>
      <c r="AH191" s="9"/>
      <c r="AI191" s="9">
        <v>1</v>
      </c>
      <c r="AJ191" s="9"/>
      <c r="AK191" s="9"/>
      <c r="AL191" s="9"/>
      <c r="AM191" s="9"/>
      <c r="AN191" s="9"/>
      <c r="AO191" s="9"/>
      <c r="AP191" s="9"/>
      <c r="AQ191" s="12"/>
      <c r="AR191" s="12" t="s">
        <v>524</v>
      </c>
      <c r="AS191" s="12" t="s">
        <v>525</v>
      </c>
    </row>
    <row r="192" spans="1:45" ht="69.75" customHeight="1">
      <c r="A192" s="8">
        <f>VLOOKUP(H192,[1]検索データ!$A:$E,5,FALSE)</f>
        <v>140</v>
      </c>
      <c r="B192" s="9">
        <v>179</v>
      </c>
      <c r="C192" s="9"/>
      <c r="D192" s="9">
        <v>190</v>
      </c>
      <c r="E192" s="9" t="s">
        <v>26</v>
      </c>
      <c r="F192" s="10" t="str">
        <f>VLOOKUP(H192,[1]検索データ!$A:$C,3,FALSE)</f>
        <v>愛知</v>
      </c>
      <c r="G192" s="10" t="str">
        <f>VLOOKUP(H192,[1]検索データ!$A:$B,2,FALSE)</f>
        <v>武豊</v>
      </c>
      <c r="H192" s="9" t="s">
        <v>522</v>
      </c>
      <c r="I192" s="9" t="str">
        <f t="shared" si="2"/>
        <v>5</v>
      </c>
      <c r="J192" s="11" t="s">
        <v>28</v>
      </c>
      <c r="K192" s="7" t="s">
        <v>29</v>
      </c>
      <c r="L192" s="9"/>
      <c r="M192" s="9"/>
      <c r="N192" s="9"/>
      <c r="O192" s="9"/>
      <c r="P192" s="9">
        <v>1</v>
      </c>
      <c r="Q192" s="9"/>
      <c r="R192" s="9"/>
      <c r="S192" s="9"/>
      <c r="T192" s="9">
        <v>1</v>
      </c>
      <c r="U192" s="9"/>
      <c r="V192" s="9"/>
      <c r="W192" s="9"/>
      <c r="X192" s="9"/>
      <c r="Y192" s="9">
        <v>1</v>
      </c>
      <c r="Z192" s="9"/>
      <c r="AA192" s="9"/>
      <c r="AB192" s="9"/>
      <c r="AC192" s="9"/>
      <c r="AD192" s="9">
        <v>1</v>
      </c>
      <c r="AE192" s="9"/>
      <c r="AF192" s="9"/>
      <c r="AG192" s="9"/>
      <c r="AH192" s="9"/>
      <c r="AI192" s="9">
        <v>1</v>
      </c>
      <c r="AJ192" s="9"/>
      <c r="AK192" s="9"/>
      <c r="AL192" s="9"/>
      <c r="AM192" s="9"/>
      <c r="AN192" s="9">
        <v>1</v>
      </c>
      <c r="AO192" s="9"/>
      <c r="AP192" s="9"/>
      <c r="AQ192" s="12" t="s">
        <v>526</v>
      </c>
      <c r="AR192" s="12" t="s">
        <v>527</v>
      </c>
      <c r="AS192" s="12" t="s">
        <v>528</v>
      </c>
    </row>
    <row r="193" spans="1:45" ht="84" customHeight="1">
      <c r="A193" s="8">
        <f>VLOOKUP(H193,[1]検索データ!$A:$E,5,FALSE)</f>
        <v>140</v>
      </c>
      <c r="B193" s="9">
        <v>360</v>
      </c>
      <c r="C193" s="9"/>
      <c r="D193" s="9">
        <v>191</v>
      </c>
      <c r="E193" s="9" t="s">
        <v>33</v>
      </c>
      <c r="F193" s="10" t="str">
        <f>VLOOKUP(H193,[1]検索データ!$A:$C,3,FALSE)</f>
        <v>愛知</v>
      </c>
      <c r="G193" s="10" t="str">
        <f>VLOOKUP(H193,[1]検索データ!$A:$B,2,FALSE)</f>
        <v>武豊</v>
      </c>
      <c r="H193" s="9" t="s">
        <v>522</v>
      </c>
      <c r="I193" s="9" t="str">
        <f t="shared" si="2"/>
        <v>6</v>
      </c>
      <c r="J193" s="11" t="s">
        <v>69</v>
      </c>
      <c r="K193" s="7" t="s">
        <v>36</v>
      </c>
      <c r="L193" s="9"/>
      <c r="M193" s="9"/>
      <c r="N193" s="9"/>
      <c r="O193" s="9"/>
      <c r="P193" s="9">
        <v>1</v>
      </c>
      <c r="Q193" s="9"/>
      <c r="R193" s="9"/>
      <c r="S193" s="9">
        <v>1</v>
      </c>
      <c r="T193" s="9"/>
      <c r="U193" s="9"/>
      <c r="V193" s="9"/>
      <c r="W193" s="9"/>
      <c r="X193" s="9"/>
      <c r="Y193" s="9"/>
      <c r="Z193" s="9">
        <v>1</v>
      </c>
      <c r="AA193" s="9"/>
      <c r="AB193" s="9"/>
      <c r="AC193" s="9"/>
      <c r="AD193" s="9"/>
      <c r="AE193" s="9"/>
      <c r="AF193" s="9">
        <v>1</v>
      </c>
      <c r="AG193" s="9"/>
      <c r="AH193" s="9"/>
      <c r="AI193" s="9"/>
      <c r="AJ193" s="9"/>
      <c r="AK193" s="9">
        <v>1</v>
      </c>
      <c r="AL193" s="9"/>
      <c r="AM193" s="9"/>
      <c r="AN193" s="9"/>
      <c r="AO193" s="9"/>
      <c r="AP193" s="9">
        <v>1</v>
      </c>
      <c r="AQ193" s="12"/>
      <c r="AR193" s="12" t="s">
        <v>529</v>
      </c>
      <c r="AS193" s="12" t="s">
        <v>530</v>
      </c>
    </row>
    <row r="194" spans="1:45" ht="54" customHeight="1">
      <c r="A194" s="8">
        <f>VLOOKUP(H194,[1]検索データ!$A:$E,5,FALSE)</f>
        <v>142</v>
      </c>
      <c r="B194" s="9">
        <v>228</v>
      </c>
      <c r="C194" s="9"/>
      <c r="D194" s="9">
        <v>192</v>
      </c>
      <c r="E194" s="9" t="s">
        <v>26</v>
      </c>
      <c r="F194" s="10" t="str">
        <f>VLOOKUP(H194,[1]検索データ!$A:$C,3,FALSE)</f>
        <v>愛知</v>
      </c>
      <c r="G194" s="10" t="str">
        <f>VLOOKUP(H194,[1]検索データ!$A:$B,2,FALSE)</f>
        <v>武豊</v>
      </c>
      <c r="H194" s="9" t="s">
        <v>531</v>
      </c>
      <c r="I194" s="9" t="str">
        <f t="shared" si="2"/>
        <v>7</v>
      </c>
      <c r="J194" s="11" t="s">
        <v>159</v>
      </c>
      <c r="K194" s="7"/>
      <c r="L194" s="9"/>
      <c r="M194" s="9"/>
      <c r="N194" s="9"/>
      <c r="O194" s="9"/>
      <c r="P194" s="9"/>
      <c r="Q194" s="9">
        <v>1</v>
      </c>
      <c r="R194" s="9"/>
      <c r="S194" s="9"/>
      <c r="T194" s="9"/>
      <c r="U194" s="9">
        <v>1</v>
      </c>
      <c r="V194" s="9"/>
      <c r="W194" s="9"/>
      <c r="X194" s="9"/>
      <c r="Y194" s="9"/>
      <c r="Z194" s="9"/>
      <c r="AA194" s="9">
        <v>1</v>
      </c>
      <c r="AB194" s="9"/>
      <c r="AC194" s="9"/>
      <c r="AD194" s="9"/>
      <c r="AE194" s="9"/>
      <c r="AF194" s="9">
        <v>1</v>
      </c>
      <c r="AG194" s="9"/>
      <c r="AH194" s="9"/>
      <c r="AI194" s="9"/>
      <c r="AJ194" s="9"/>
      <c r="AK194" s="9">
        <v>1</v>
      </c>
      <c r="AL194" s="9"/>
      <c r="AM194" s="9"/>
      <c r="AN194" s="9">
        <v>1</v>
      </c>
      <c r="AO194" s="9"/>
      <c r="AP194" s="9"/>
      <c r="AQ194" s="12"/>
      <c r="AR194" s="12" t="s">
        <v>532</v>
      </c>
      <c r="AS194" s="12" t="s">
        <v>533</v>
      </c>
    </row>
    <row r="195" spans="1:45" ht="57" customHeight="1">
      <c r="A195" s="8">
        <f>VLOOKUP(H195,[1]検索データ!$A:$E,5,FALSE)</f>
        <v>142</v>
      </c>
      <c r="B195" s="9">
        <v>231</v>
      </c>
      <c r="C195" s="9"/>
      <c r="D195" s="9">
        <v>193</v>
      </c>
      <c r="E195" s="9" t="s">
        <v>26</v>
      </c>
      <c r="F195" s="10" t="str">
        <f>VLOOKUP(H195,[1]検索データ!$A:$C,3,FALSE)</f>
        <v>愛知</v>
      </c>
      <c r="G195" s="10" t="str">
        <f>VLOOKUP(H195,[1]検索データ!$A:$B,2,FALSE)</f>
        <v>武豊</v>
      </c>
      <c r="H195" s="9" t="s">
        <v>531</v>
      </c>
      <c r="I195" s="9" t="str">
        <f t="shared" ref="I195:I258" si="3">LEFT(J195,1)</f>
        <v>6</v>
      </c>
      <c r="J195" s="11" t="s">
        <v>56</v>
      </c>
      <c r="K195" s="7" t="s">
        <v>40</v>
      </c>
      <c r="L195" s="9"/>
      <c r="M195" s="9"/>
      <c r="N195" s="9"/>
      <c r="O195" s="9"/>
      <c r="P195" s="9">
        <v>1</v>
      </c>
      <c r="Q195" s="9"/>
      <c r="R195" s="9"/>
      <c r="S195" s="9"/>
      <c r="T195" s="9"/>
      <c r="U195" s="9">
        <v>1</v>
      </c>
      <c r="V195" s="9"/>
      <c r="W195" s="9"/>
      <c r="X195" s="9"/>
      <c r="Y195" s="9">
        <v>1</v>
      </c>
      <c r="Z195" s="9"/>
      <c r="AA195" s="9"/>
      <c r="AB195" s="9"/>
      <c r="AC195" s="9"/>
      <c r="AD195" s="9"/>
      <c r="AE195" s="9"/>
      <c r="AF195" s="9">
        <v>1</v>
      </c>
      <c r="AG195" s="9"/>
      <c r="AH195" s="9"/>
      <c r="AI195" s="9"/>
      <c r="AJ195" s="9"/>
      <c r="AK195" s="9">
        <v>1</v>
      </c>
      <c r="AL195" s="9"/>
      <c r="AM195" s="9"/>
      <c r="AN195" s="9"/>
      <c r="AO195" s="9"/>
      <c r="AP195" s="9"/>
      <c r="AQ195" s="12"/>
      <c r="AR195" s="12"/>
      <c r="AS195" s="12" t="s">
        <v>534</v>
      </c>
    </row>
    <row r="196" spans="1:45" ht="83.25" customHeight="1">
      <c r="A196" s="8">
        <f>VLOOKUP(H196,[1]検索データ!$A:$E,5,FALSE)</f>
        <v>142</v>
      </c>
      <c r="B196" s="9">
        <v>301</v>
      </c>
      <c r="C196" s="9"/>
      <c r="D196" s="9">
        <v>194</v>
      </c>
      <c r="E196" s="9" t="s">
        <v>26</v>
      </c>
      <c r="F196" s="10" t="str">
        <f>VLOOKUP(H196,[1]検索データ!$A:$C,3,FALSE)</f>
        <v>愛知</v>
      </c>
      <c r="G196" s="10" t="str">
        <f>VLOOKUP(H196,[1]検索データ!$A:$B,2,FALSE)</f>
        <v>武豊</v>
      </c>
      <c r="H196" s="9" t="s">
        <v>531</v>
      </c>
      <c r="I196" s="9" t="str">
        <f t="shared" si="3"/>
        <v>5</v>
      </c>
      <c r="J196" s="11" t="s">
        <v>28</v>
      </c>
      <c r="K196" s="7" t="s">
        <v>40</v>
      </c>
      <c r="L196" s="9"/>
      <c r="M196" s="9"/>
      <c r="N196" s="9"/>
      <c r="O196" s="9"/>
      <c r="P196" s="9">
        <v>1</v>
      </c>
      <c r="Q196" s="9"/>
      <c r="R196" s="9"/>
      <c r="S196" s="9">
        <v>1</v>
      </c>
      <c r="T196" s="9"/>
      <c r="U196" s="9"/>
      <c r="V196" s="9"/>
      <c r="W196" s="9"/>
      <c r="X196" s="9">
        <v>1</v>
      </c>
      <c r="Y196" s="9"/>
      <c r="Z196" s="9"/>
      <c r="AA196" s="9"/>
      <c r="AB196" s="9"/>
      <c r="AC196" s="9">
        <v>1</v>
      </c>
      <c r="AD196" s="9"/>
      <c r="AE196" s="9"/>
      <c r="AF196" s="9"/>
      <c r="AG196" s="9"/>
      <c r="AH196" s="9">
        <v>1</v>
      </c>
      <c r="AI196" s="9"/>
      <c r="AJ196" s="9"/>
      <c r="AK196" s="9"/>
      <c r="AL196" s="9"/>
      <c r="AM196" s="9">
        <v>1</v>
      </c>
      <c r="AN196" s="9"/>
      <c r="AO196" s="9"/>
      <c r="AP196" s="9"/>
      <c r="AQ196" s="12" t="s">
        <v>535</v>
      </c>
      <c r="AR196" s="12" t="s">
        <v>536</v>
      </c>
      <c r="AS196" s="12" t="s">
        <v>537</v>
      </c>
    </row>
    <row r="197" spans="1:45" ht="40.5" customHeight="1">
      <c r="A197" s="8">
        <f>VLOOKUP(H197,[1]検索データ!$A:$E,5,FALSE)</f>
        <v>144</v>
      </c>
      <c r="B197" s="9">
        <v>262</v>
      </c>
      <c r="C197" s="9"/>
      <c r="D197" s="9">
        <v>195</v>
      </c>
      <c r="E197" s="9" t="s">
        <v>26</v>
      </c>
      <c r="F197" s="10" t="str">
        <f>VLOOKUP(H197,[1]検索データ!$A:$C,3,FALSE)</f>
        <v>愛知</v>
      </c>
      <c r="G197" s="10" t="str">
        <f>VLOOKUP(H197,[1]検索データ!$A:$B,2,FALSE)</f>
        <v>武豊</v>
      </c>
      <c r="H197" s="9" t="s">
        <v>538</v>
      </c>
      <c r="I197" s="9" t="str">
        <f t="shared" si="3"/>
        <v>6</v>
      </c>
      <c r="J197" s="11" t="s">
        <v>56</v>
      </c>
      <c r="K197" s="7"/>
      <c r="L197" s="9"/>
      <c r="M197" s="9"/>
      <c r="N197" s="9"/>
      <c r="O197" s="9">
        <v>1</v>
      </c>
      <c r="P197" s="9"/>
      <c r="Q197" s="9"/>
      <c r="R197" s="9"/>
      <c r="S197" s="9"/>
      <c r="T197" s="9"/>
      <c r="U197" s="9">
        <v>1</v>
      </c>
      <c r="V197" s="9"/>
      <c r="W197" s="9"/>
      <c r="X197" s="9"/>
      <c r="Y197" s="9">
        <v>1</v>
      </c>
      <c r="Z197" s="9"/>
      <c r="AA197" s="9"/>
      <c r="AB197" s="9"/>
      <c r="AC197" s="9"/>
      <c r="AD197" s="9"/>
      <c r="AE197" s="9">
        <v>1</v>
      </c>
      <c r="AF197" s="9"/>
      <c r="AG197" s="9"/>
      <c r="AH197" s="9"/>
      <c r="AI197" s="9">
        <v>1</v>
      </c>
      <c r="AJ197" s="9"/>
      <c r="AK197" s="9"/>
      <c r="AL197" s="9"/>
      <c r="AM197" s="9">
        <v>1</v>
      </c>
      <c r="AN197" s="9"/>
      <c r="AO197" s="9"/>
      <c r="AP197" s="9"/>
      <c r="AQ197" s="12" t="s">
        <v>539</v>
      </c>
      <c r="AR197" s="12" t="s">
        <v>540</v>
      </c>
      <c r="AS197" s="12"/>
    </row>
    <row r="198" spans="1:45" ht="108" customHeight="1">
      <c r="A198" s="8">
        <f>VLOOKUP(H198,[1]検索データ!$A:$E,5,FALSE)</f>
        <v>145</v>
      </c>
      <c r="B198" s="9">
        <v>270</v>
      </c>
      <c r="C198" s="9"/>
      <c r="D198" s="9">
        <v>196</v>
      </c>
      <c r="E198" s="9" t="s">
        <v>33</v>
      </c>
      <c r="F198" s="10" t="str">
        <f>VLOOKUP(H198,[1]検索データ!$A:$C,3,FALSE)</f>
        <v>愛知</v>
      </c>
      <c r="G198" s="10" t="str">
        <f>VLOOKUP(H198,[1]検索データ!$A:$B,2,FALSE)</f>
        <v>中央</v>
      </c>
      <c r="H198" s="9" t="s">
        <v>541</v>
      </c>
      <c r="I198" s="9" t="str">
        <f t="shared" si="3"/>
        <v>5</v>
      </c>
      <c r="J198" s="11" t="s">
        <v>90</v>
      </c>
      <c r="K198" s="7" t="s">
        <v>36</v>
      </c>
      <c r="L198" s="9"/>
      <c r="M198" s="9"/>
      <c r="N198" s="9">
        <v>1</v>
      </c>
      <c r="O198" s="9"/>
      <c r="P198" s="9"/>
      <c r="Q198" s="9"/>
      <c r="R198" s="9"/>
      <c r="S198" s="9"/>
      <c r="T198" s="9">
        <v>1</v>
      </c>
      <c r="U198" s="9"/>
      <c r="V198" s="9"/>
      <c r="W198" s="9"/>
      <c r="X198" s="9">
        <v>1</v>
      </c>
      <c r="Y198" s="9"/>
      <c r="Z198" s="9"/>
      <c r="AA198" s="9"/>
      <c r="AB198" s="9"/>
      <c r="AC198" s="9"/>
      <c r="AD198" s="9"/>
      <c r="AE198" s="9"/>
      <c r="AF198" s="9">
        <v>1</v>
      </c>
      <c r="AG198" s="9"/>
      <c r="AH198" s="9"/>
      <c r="AI198" s="9"/>
      <c r="AJ198" s="9"/>
      <c r="AK198" s="9">
        <v>1</v>
      </c>
      <c r="AL198" s="9"/>
      <c r="AM198" s="9"/>
      <c r="AN198" s="9"/>
      <c r="AO198" s="9"/>
      <c r="AP198" s="9">
        <v>1</v>
      </c>
      <c r="AQ198" s="12" t="s">
        <v>542</v>
      </c>
      <c r="AR198" s="12" t="s">
        <v>543</v>
      </c>
      <c r="AS198" s="12"/>
    </row>
    <row r="199" spans="1:45" ht="76.5" customHeight="1">
      <c r="A199" s="8">
        <f>VLOOKUP(H199,[1]検索データ!$A:$E,5,FALSE)</f>
        <v>145</v>
      </c>
      <c r="B199" s="9">
        <v>287</v>
      </c>
      <c r="C199" s="9"/>
      <c r="D199" s="9">
        <v>197</v>
      </c>
      <c r="E199" s="9" t="s">
        <v>26</v>
      </c>
      <c r="F199" s="10" t="str">
        <f>VLOOKUP(H199,[1]検索データ!$A:$C,3,FALSE)</f>
        <v>愛知</v>
      </c>
      <c r="G199" s="10" t="str">
        <f>VLOOKUP(H199,[1]検索データ!$A:$B,2,FALSE)</f>
        <v>中央</v>
      </c>
      <c r="H199" s="9" t="s">
        <v>541</v>
      </c>
      <c r="I199" s="9" t="str">
        <f t="shared" si="3"/>
        <v>6</v>
      </c>
      <c r="J199" s="11" t="s">
        <v>48</v>
      </c>
      <c r="K199" s="7" t="s">
        <v>544</v>
      </c>
      <c r="L199" s="9"/>
      <c r="M199" s="9"/>
      <c r="N199" s="9"/>
      <c r="O199" s="9"/>
      <c r="P199" s="9">
        <v>1</v>
      </c>
      <c r="Q199" s="9"/>
      <c r="R199" s="9"/>
      <c r="S199" s="9"/>
      <c r="T199" s="9">
        <v>1</v>
      </c>
      <c r="U199" s="9"/>
      <c r="V199" s="9"/>
      <c r="W199" s="9"/>
      <c r="X199" s="9"/>
      <c r="Y199" s="9"/>
      <c r="Z199" s="9">
        <v>1</v>
      </c>
      <c r="AA199" s="9"/>
      <c r="AB199" s="9"/>
      <c r="AC199" s="9"/>
      <c r="AD199" s="9"/>
      <c r="AE199" s="9">
        <v>1</v>
      </c>
      <c r="AF199" s="9"/>
      <c r="AG199" s="9"/>
      <c r="AH199" s="9"/>
      <c r="AI199" s="9">
        <v>1</v>
      </c>
      <c r="AJ199" s="9"/>
      <c r="AK199" s="9"/>
      <c r="AL199" s="9"/>
      <c r="AM199" s="9"/>
      <c r="AN199" s="9"/>
      <c r="AO199" s="9">
        <v>1</v>
      </c>
      <c r="AP199" s="9"/>
      <c r="AQ199" s="12" t="s">
        <v>545</v>
      </c>
      <c r="AR199" s="12" t="s">
        <v>546</v>
      </c>
      <c r="AS199" s="12" t="s">
        <v>547</v>
      </c>
    </row>
    <row r="200" spans="1:45" ht="22.5" customHeight="1">
      <c r="A200" s="8">
        <f>VLOOKUP(H200,[1]検索データ!$A:$E,5,FALSE)</f>
        <v>145</v>
      </c>
      <c r="B200" s="9">
        <v>288</v>
      </c>
      <c r="C200" s="9"/>
      <c r="D200" s="9">
        <v>198</v>
      </c>
      <c r="E200" s="9" t="s">
        <v>26</v>
      </c>
      <c r="F200" s="10" t="str">
        <f>VLOOKUP(H200,[1]検索データ!$A:$C,3,FALSE)</f>
        <v>愛知</v>
      </c>
      <c r="G200" s="10" t="str">
        <f>VLOOKUP(H200,[1]検索データ!$A:$B,2,FALSE)</f>
        <v>中央</v>
      </c>
      <c r="H200" s="9" t="s">
        <v>541</v>
      </c>
      <c r="I200" s="9" t="str">
        <f t="shared" si="3"/>
        <v>6</v>
      </c>
      <c r="J200" s="11" t="s">
        <v>35</v>
      </c>
      <c r="K200" s="7" t="s">
        <v>548</v>
      </c>
      <c r="L200" s="9"/>
      <c r="M200" s="9"/>
      <c r="N200" s="9"/>
      <c r="O200" s="9">
        <v>1</v>
      </c>
      <c r="P200" s="9"/>
      <c r="Q200" s="9"/>
      <c r="R200" s="9"/>
      <c r="S200" s="9"/>
      <c r="T200" s="9"/>
      <c r="U200" s="9">
        <v>1</v>
      </c>
      <c r="V200" s="9"/>
      <c r="W200" s="9"/>
      <c r="X200" s="9"/>
      <c r="Y200" s="9"/>
      <c r="Z200" s="9">
        <v>1</v>
      </c>
      <c r="AA200" s="9"/>
      <c r="AB200" s="9"/>
      <c r="AC200" s="9"/>
      <c r="AD200" s="9"/>
      <c r="AE200" s="9"/>
      <c r="AF200" s="9">
        <v>1</v>
      </c>
      <c r="AG200" s="9"/>
      <c r="AH200" s="9"/>
      <c r="AI200" s="9"/>
      <c r="AJ200" s="9"/>
      <c r="AK200" s="9">
        <v>1</v>
      </c>
      <c r="AL200" s="9"/>
      <c r="AM200" s="9"/>
      <c r="AN200" s="9"/>
      <c r="AO200" s="9">
        <v>1</v>
      </c>
      <c r="AP200" s="9"/>
      <c r="AQ200" s="12"/>
      <c r="AR200" s="12"/>
      <c r="AS200" s="12"/>
    </row>
    <row r="201" spans="1:45" ht="39" customHeight="1">
      <c r="A201" s="8">
        <f>VLOOKUP(H201,[1]検索データ!$A:$E,5,FALSE)</f>
        <v>145</v>
      </c>
      <c r="B201" s="9">
        <v>289</v>
      </c>
      <c r="C201" s="9"/>
      <c r="D201" s="9">
        <v>199</v>
      </c>
      <c r="E201" s="9" t="s">
        <v>33</v>
      </c>
      <c r="F201" s="10" t="str">
        <f>VLOOKUP(H201,[1]検索データ!$A:$C,3,FALSE)</f>
        <v>愛知</v>
      </c>
      <c r="G201" s="10" t="str">
        <f>VLOOKUP(H201,[1]検索データ!$A:$B,2,FALSE)</f>
        <v>中央</v>
      </c>
      <c r="H201" s="9" t="s">
        <v>541</v>
      </c>
      <c r="I201" s="9" t="str">
        <f t="shared" si="3"/>
        <v>7</v>
      </c>
      <c r="J201" s="11" t="s">
        <v>63</v>
      </c>
      <c r="K201" s="7" t="s">
        <v>44</v>
      </c>
      <c r="L201" s="9"/>
      <c r="M201" s="9"/>
      <c r="N201" s="9">
        <v>1</v>
      </c>
      <c r="O201" s="9"/>
      <c r="P201" s="9"/>
      <c r="Q201" s="9"/>
      <c r="R201" s="9"/>
      <c r="S201" s="9">
        <v>1</v>
      </c>
      <c r="T201" s="9"/>
      <c r="U201" s="9"/>
      <c r="V201" s="9"/>
      <c r="W201" s="9">
        <v>1</v>
      </c>
      <c r="X201" s="9"/>
      <c r="Y201" s="9"/>
      <c r="Z201" s="9"/>
      <c r="AA201" s="9"/>
      <c r="AB201" s="9">
        <v>1</v>
      </c>
      <c r="AC201" s="9"/>
      <c r="AD201" s="9"/>
      <c r="AE201" s="9"/>
      <c r="AF201" s="9"/>
      <c r="AG201" s="9"/>
      <c r="AH201" s="9">
        <v>1</v>
      </c>
      <c r="AI201" s="9"/>
      <c r="AJ201" s="9"/>
      <c r="AK201" s="9"/>
      <c r="AL201" s="9"/>
      <c r="AM201" s="9">
        <v>1</v>
      </c>
      <c r="AN201" s="9"/>
      <c r="AO201" s="9"/>
      <c r="AP201" s="9"/>
      <c r="AQ201" s="12"/>
      <c r="AR201" s="12" t="s">
        <v>549</v>
      </c>
      <c r="AS201" s="12"/>
    </row>
    <row r="202" spans="1:45" ht="95.25" customHeight="1">
      <c r="A202" s="8">
        <f>VLOOKUP(H202,[1]検索データ!$A:$E,5,FALSE)</f>
        <v>146</v>
      </c>
      <c r="B202" s="9">
        <v>110</v>
      </c>
      <c r="C202" s="9" t="s">
        <v>550</v>
      </c>
      <c r="D202" s="9">
        <v>200</v>
      </c>
      <c r="E202" s="9"/>
      <c r="F202" s="10" t="str">
        <f>VLOOKUP(H202,[1]検索データ!$A:$C,3,FALSE)</f>
        <v>愛知</v>
      </c>
      <c r="G202" s="10" t="str">
        <f>VLOOKUP(H202,[1]検索データ!$A:$B,2,FALSE)</f>
        <v>中央</v>
      </c>
      <c r="H202" s="9" t="s">
        <v>550</v>
      </c>
      <c r="I202" s="9" t="str">
        <f t="shared" si="3"/>
        <v/>
      </c>
      <c r="J202" s="9"/>
      <c r="K202" s="7"/>
      <c r="L202" s="9"/>
      <c r="M202" s="9"/>
      <c r="N202" s="9">
        <v>1</v>
      </c>
      <c r="O202" s="9"/>
      <c r="P202" s="9"/>
      <c r="Q202" s="9"/>
      <c r="R202" s="9">
        <v>1</v>
      </c>
      <c r="S202" s="9"/>
      <c r="T202" s="9"/>
      <c r="U202" s="9"/>
      <c r="V202" s="9"/>
      <c r="W202" s="9"/>
      <c r="X202" s="9"/>
      <c r="Y202" s="9">
        <v>1</v>
      </c>
      <c r="Z202" s="9"/>
      <c r="AA202" s="9"/>
      <c r="AB202" s="9">
        <v>1</v>
      </c>
      <c r="AC202" s="9"/>
      <c r="AD202" s="9"/>
      <c r="AE202" s="9"/>
      <c r="AF202" s="9"/>
      <c r="AG202" s="9"/>
      <c r="AH202" s="9"/>
      <c r="AI202" s="9">
        <v>1</v>
      </c>
      <c r="AJ202" s="9"/>
      <c r="AK202" s="9"/>
      <c r="AL202" s="9"/>
      <c r="AM202" s="9"/>
      <c r="AN202" s="9">
        <v>1</v>
      </c>
      <c r="AO202" s="9"/>
      <c r="AP202" s="9"/>
      <c r="AQ202" s="12"/>
      <c r="AR202" s="12" t="s">
        <v>551</v>
      </c>
      <c r="AS202" s="12" t="s">
        <v>552</v>
      </c>
    </row>
    <row r="203" spans="1:45" ht="85.5" customHeight="1">
      <c r="A203" s="8">
        <f>VLOOKUP(H203,[1]検索データ!$A:$E,5,FALSE)</f>
        <v>146</v>
      </c>
      <c r="B203" s="9">
        <v>146</v>
      </c>
      <c r="C203" s="9"/>
      <c r="D203" s="9">
        <v>201</v>
      </c>
      <c r="E203" s="9" t="s">
        <v>33</v>
      </c>
      <c r="F203" s="10" t="str">
        <f>VLOOKUP(H203,[1]検索データ!$A:$C,3,FALSE)</f>
        <v>愛知</v>
      </c>
      <c r="G203" s="10" t="str">
        <f>VLOOKUP(H203,[1]検索データ!$A:$B,2,FALSE)</f>
        <v>中央</v>
      </c>
      <c r="H203" s="9" t="s">
        <v>550</v>
      </c>
      <c r="I203" s="9" t="str">
        <f t="shared" si="3"/>
        <v>6</v>
      </c>
      <c r="J203" s="11" t="s">
        <v>35</v>
      </c>
      <c r="K203" s="7" t="s">
        <v>553</v>
      </c>
      <c r="L203" s="9"/>
      <c r="M203" s="9">
        <v>1</v>
      </c>
      <c r="N203" s="9"/>
      <c r="O203" s="9"/>
      <c r="P203" s="9"/>
      <c r="Q203" s="9"/>
      <c r="R203" s="9"/>
      <c r="S203" s="9"/>
      <c r="T203" s="9">
        <v>1</v>
      </c>
      <c r="U203" s="9"/>
      <c r="V203" s="9"/>
      <c r="W203" s="9"/>
      <c r="X203" s="9"/>
      <c r="Y203" s="9">
        <v>1</v>
      </c>
      <c r="Z203" s="9"/>
      <c r="AA203" s="9"/>
      <c r="AB203" s="9"/>
      <c r="AC203" s="9"/>
      <c r="AD203" s="9"/>
      <c r="AE203" s="9">
        <v>1</v>
      </c>
      <c r="AF203" s="9"/>
      <c r="AG203" s="9"/>
      <c r="AH203" s="9"/>
      <c r="AI203" s="9"/>
      <c r="AJ203" s="9">
        <v>1</v>
      </c>
      <c r="AK203" s="9"/>
      <c r="AL203" s="9"/>
      <c r="AM203" s="9"/>
      <c r="AN203" s="9"/>
      <c r="AO203" s="9"/>
      <c r="AP203" s="9">
        <v>1</v>
      </c>
      <c r="AQ203" s="12"/>
      <c r="AR203" s="12" t="s">
        <v>554</v>
      </c>
      <c r="AS203" s="12"/>
    </row>
    <row r="204" spans="1:45" ht="87" customHeight="1">
      <c r="A204" s="8">
        <f>VLOOKUP(H204,[1]検索データ!$A:$E,5,FALSE)</f>
        <v>146</v>
      </c>
      <c r="B204" s="9">
        <v>265</v>
      </c>
      <c r="C204" s="9"/>
      <c r="D204" s="9">
        <v>202</v>
      </c>
      <c r="E204" s="9" t="s">
        <v>26</v>
      </c>
      <c r="F204" s="10" t="str">
        <f>VLOOKUP(H204,[1]検索データ!$A:$C,3,FALSE)</f>
        <v>愛知</v>
      </c>
      <c r="G204" s="10" t="str">
        <f>VLOOKUP(H204,[1]検索データ!$A:$B,2,FALSE)</f>
        <v>中央</v>
      </c>
      <c r="H204" s="9" t="s">
        <v>550</v>
      </c>
      <c r="I204" s="9" t="str">
        <f t="shared" si="3"/>
        <v>7</v>
      </c>
      <c r="J204" s="11" t="s">
        <v>43</v>
      </c>
      <c r="K204" s="7" t="s">
        <v>44</v>
      </c>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12"/>
      <c r="AR204" s="12" t="s">
        <v>555</v>
      </c>
      <c r="AS204" s="12" t="s">
        <v>556</v>
      </c>
    </row>
    <row r="205" spans="1:45" ht="40.5" customHeight="1">
      <c r="A205" s="8">
        <f>VLOOKUP(H205,[1]検索データ!$A:$E,5,FALSE)</f>
        <v>147</v>
      </c>
      <c r="B205" s="9">
        <v>271</v>
      </c>
      <c r="C205" s="9"/>
      <c r="D205" s="9">
        <v>203</v>
      </c>
      <c r="E205" s="9" t="s">
        <v>26</v>
      </c>
      <c r="F205" s="10" t="str">
        <f>VLOOKUP(H205,[1]検索データ!$A:$C,3,FALSE)</f>
        <v>愛知</v>
      </c>
      <c r="G205" s="10" t="str">
        <f>VLOOKUP(H205,[1]検索データ!$A:$B,2,FALSE)</f>
        <v>中央</v>
      </c>
      <c r="H205" s="9" t="s">
        <v>557</v>
      </c>
      <c r="I205" s="9" t="str">
        <f t="shared" si="3"/>
        <v>7</v>
      </c>
      <c r="J205" s="11" t="s">
        <v>422</v>
      </c>
      <c r="K205" s="7" t="s">
        <v>44</v>
      </c>
      <c r="L205" s="9"/>
      <c r="M205" s="9">
        <v>1</v>
      </c>
      <c r="N205" s="9"/>
      <c r="O205" s="9"/>
      <c r="P205" s="9"/>
      <c r="Q205" s="9"/>
      <c r="R205" s="9"/>
      <c r="S205" s="9"/>
      <c r="T205" s="9">
        <v>1</v>
      </c>
      <c r="U205" s="9"/>
      <c r="V205" s="9"/>
      <c r="W205" s="9"/>
      <c r="X205" s="9"/>
      <c r="Y205" s="9"/>
      <c r="Z205" s="9">
        <v>1</v>
      </c>
      <c r="AA205" s="9"/>
      <c r="AB205" s="9"/>
      <c r="AC205" s="9"/>
      <c r="AD205" s="9">
        <v>1</v>
      </c>
      <c r="AE205" s="9"/>
      <c r="AF205" s="9"/>
      <c r="AG205" s="9"/>
      <c r="AH205" s="9"/>
      <c r="AI205" s="9">
        <v>1</v>
      </c>
      <c r="AJ205" s="9"/>
      <c r="AK205" s="9"/>
      <c r="AL205" s="9"/>
      <c r="AM205" s="9"/>
      <c r="AN205" s="9"/>
      <c r="AO205" s="9">
        <v>1</v>
      </c>
      <c r="AP205" s="9"/>
      <c r="AQ205" s="12"/>
      <c r="AR205" s="12" t="s">
        <v>558</v>
      </c>
      <c r="AS205" s="12" t="s">
        <v>559</v>
      </c>
    </row>
    <row r="206" spans="1:45" ht="57.75" customHeight="1">
      <c r="A206" s="8">
        <f>VLOOKUP(H206,[1]検索データ!$A:$E,5,FALSE)</f>
        <v>149</v>
      </c>
      <c r="B206" s="9">
        <v>290</v>
      </c>
      <c r="C206" s="9"/>
      <c r="D206" s="9">
        <v>204</v>
      </c>
      <c r="E206" s="9" t="s">
        <v>26</v>
      </c>
      <c r="F206" s="10" t="str">
        <f>VLOOKUP(H206,[1]検索データ!$A:$C,3,FALSE)</f>
        <v>愛知</v>
      </c>
      <c r="G206" s="10" t="str">
        <f>VLOOKUP(H206,[1]検索データ!$A:$B,2,FALSE)</f>
        <v>中央</v>
      </c>
      <c r="H206" s="9" t="s">
        <v>560</v>
      </c>
      <c r="I206" s="9" t="str">
        <f t="shared" si="3"/>
        <v>6</v>
      </c>
      <c r="J206" s="11" t="s">
        <v>48</v>
      </c>
      <c r="K206" s="7" t="s">
        <v>561</v>
      </c>
      <c r="L206" s="9"/>
      <c r="M206" s="9"/>
      <c r="N206" s="9">
        <v>1</v>
      </c>
      <c r="O206" s="9"/>
      <c r="P206" s="9"/>
      <c r="Q206" s="9"/>
      <c r="R206" s="9"/>
      <c r="S206" s="9"/>
      <c r="T206" s="9"/>
      <c r="U206" s="9">
        <v>1</v>
      </c>
      <c r="V206" s="9"/>
      <c r="W206" s="9"/>
      <c r="X206" s="9">
        <v>1</v>
      </c>
      <c r="Y206" s="9"/>
      <c r="Z206" s="9"/>
      <c r="AA206" s="9"/>
      <c r="AB206" s="9"/>
      <c r="AC206" s="9"/>
      <c r="AD206" s="9"/>
      <c r="AE206" s="9">
        <v>1</v>
      </c>
      <c r="AF206" s="9"/>
      <c r="AG206" s="9"/>
      <c r="AH206" s="9"/>
      <c r="AI206" s="9">
        <v>1</v>
      </c>
      <c r="AJ206" s="9"/>
      <c r="AK206" s="9"/>
      <c r="AL206" s="9"/>
      <c r="AM206" s="9"/>
      <c r="AN206" s="9"/>
      <c r="AO206" s="9">
        <v>1</v>
      </c>
      <c r="AP206" s="9"/>
      <c r="AQ206" s="12" t="s">
        <v>562</v>
      </c>
      <c r="AR206" s="12" t="s">
        <v>563</v>
      </c>
      <c r="AS206" s="12" t="s">
        <v>564</v>
      </c>
    </row>
    <row r="207" spans="1:45" ht="45.75" customHeight="1">
      <c r="A207" s="8">
        <f>VLOOKUP(H207,[1]検索データ!$A:$E,5,FALSE)</f>
        <v>149</v>
      </c>
      <c r="B207" s="9">
        <v>385</v>
      </c>
      <c r="C207" s="9"/>
      <c r="D207" s="9">
        <v>205</v>
      </c>
      <c r="E207" s="9" t="s">
        <v>33</v>
      </c>
      <c r="F207" s="10" t="str">
        <f>VLOOKUP(H207,[1]検索データ!$A:$C,3,FALSE)</f>
        <v>愛知</v>
      </c>
      <c r="G207" s="10" t="str">
        <f>VLOOKUP(H207,[1]検索データ!$A:$B,2,FALSE)</f>
        <v>中央</v>
      </c>
      <c r="H207" s="9" t="s">
        <v>560</v>
      </c>
      <c r="I207" s="9" t="str">
        <f t="shared" si="3"/>
        <v>6</v>
      </c>
      <c r="J207" s="11" t="s">
        <v>214</v>
      </c>
      <c r="K207" s="7" t="s">
        <v>29</v>
      </c>
      <c r="L207" s="9"/>
      <c r="M207" s="9"/>
      <c r="N207" s="9">
        <v>1</v>
      </c>
      <c r="O207" s="9"/>
      <c r="P207" s="9"/>
      <c r="Q207" s="9"/>
      <c r="R207" s="9"/>
      <c r="S207" s="9"/>
      <c r="T207" s="9">
        <v>1</v>
      </c>
      <c r="U207" s="9"/>
      <c r="V207" s="9"/>
      <c r="W207" s="9"/>
      <c r="X207" s="9"/>
      <c r="Y207" s="9">
        <v>1</v>
      </c>
      <c r="Z207" s="9"/>
      <c r="AA207" s="9"/>
      <c r="AB207" s="9"/>
      <c r="AC207" s="9">
        <v>1</v>
      </c>
      <c r="AD207" s="9"/>
      <c r="AE207" s="9"/>
      <c r="AF207" s="9"/>
      <c r="AG207" s="9"/>
      <c r="AH207" s="9"/>
      <c r="AI207" s="9">
        <v>1</v>
      </c>
      <c r="AJ207" s="9"/>
      <c r="AK207" s="9"/>
      <c r="AL207" s="9"/>
      <c r="AM207" s="9"/>
      <c r="AN207" s="9">
        <v>1</v>
      </c>
      <c r="AO207" s="9"/>
      <c r="AP207" s="9"/>
      <c r="AQ207" s="12"/>
      <c r="AR207" s="12" t="s">
        <v>565</v>
      </c>
      <c r="AS207" s="12"/>
    </row>
    <row r="208" spans="1:45" ht="99" customHeight="1">
      <c r="A208" s="8">
        <f>VLOOKUP(H208,[1]検索データ!$A:$E,5,FALSE)</f>
        <v>149</v>
      </c>
      <c r="B208" s="9">
        <v>386</v>
      </c>
      <c r="C208" s="9"/>
      <c r="D208" s="9">
        <v>206</v>
      </c>
      <c r="E208" s="9" t="s">
        <v>33</v>
      </c>
      <c r="F208" s="10" t="str">
        <f>VLOOKUP(H208,[1]検索データ!$A:$C,3,FALSE)</f>
        <v>愛知</v>
      </c>
      <c r="G208" s="10" t="str">
        <f>VLOOKUP(H208,[1]検索データ!$A:$B,2,FALSE)</f>
        <v>中央</v>
      </c>
      <c r="H208" s="9" t="s">
        <v>560</v>
      </c>
      <c r="I208" s="9" t="str">
        <f t="shared" si="3"/>
        <v>7</v>
      </c>
      <c r="J208" s="11" t="s">
        <v>422</v>
      </c>
      <c r="K208" s="7" t="s">
        <v>44</v>
      </c>
      <c r="L208" s="9"/>
      <c r="M208" s="9"/>
      <c r="N208" s="9"/>
      <c r="O208" s="9">
        <v>1</v>
      </c>
      <c r="P208" s="9"/>
      <c r="Q208" s="9"/>
      <c r="R208" s="9"/>
      <c r="S208" s="9">
        <v>1</v>
      </c>
      <c r="T208" s="9"/>
      <c r="U208" s="9"/>
      <c r="V208" s="9"/>
      <c r="W208" s="9"/>
      <c r="X208" s="9"/>
      <c r="Y208" s="9"/>
      <c r="Z208" s="9">
        <v>1</v>
      </c>
      <c r="AA208" s="9"/>
      <c r="AB208" s="9"/>
      <c r="AC208" s="9">
        <v>1</v>
      </c>
      <c r="AD208" s="9"/>
      <c r="AE208" s="9"/>
      <c r="AF208" s="9"/>
      <c r="AG208" s="9"/>
      <c r="AH208" s="9"/>
      <c r="AI208" s="9"/>
      <c r="AJ208" s="9"/>
      <c r="AK208" s="9">
        <v>1</v>
      </c>
      <c r="AL208" s="9"/>
      <c r="AM208" s="9"/>
      <c r="AN208" s="9"/>
      <c r="AO208" s="9">
        <v>1</v>
      </c>
      <c r="AP208" s="9"/>
      <c r="AQ208" s="12" t="s">
        <v>566</v>
      </c>
      <c r="AR208" s="12" t="s">
        <v>567</v>
      </c>
      <c r="AS208" s="12" t="s">
        <v>568</v>
      </c>
    </row>
    <row r="209" spans="1:45" ht="119.25" customHeight="1">
      <c r="A209" s="8">
        <f>VLOOKUP(H209,[1]検索データ!$A:$E,5,FALSE)</f>
        <v>149</v>
      </c>
      <c r="B209" s="9">
        <v>423</v>
      </c>
      <c r="C209" s="9"/>
      <c r="D209" s="9">
        <v>207</v>
      </c>
      <c r="E209" s="9" t="s">
        <v>33</v>
      </c>
      <c r="F209" s="10" t="str">
        <f>VLOOKUP(H209,[1]検索データ!$A:$C,3,FALSE)</f>
        <v>愛知</v>
      </c>
      <c r="G209" s="10" t="str">
        <f>VLOOKUP(H209,[1]検索データ!$A:$B,2,FALSE)</f>
        <v>中央</v>
      </c>
      <c r="H209" s="9" t="s">
        <v>560</v>
      </c>
      <c r="I209" s="9" t="str">
        <f t="shared" si="3"/>
        <v>6</v>
      </c>
      <c r="J209" s="11" t="s">
        <v>168</v>
      </c>
      <c r="K209" s="7" t="s">
        <v>36</v>
      </c>
      <c r="L209" s="9"/>
      <c r="M209" s="9"/>
      <c r="N209" s="9">
        <v>1</v>
      </c>
      <c r="O209" s="9"/>
      <c r="P209" s="9"/>
      <c r="Q209" s="9"/>
      <c r="R209" s="9"/>
      <c r="S209" s="9">
        <v>1</v>
      </c>
      <c r="T209" s="9"/>
      <c r="U209" s="9"/>
      <c r="V209" s="9"/>
      <c r="W209" s="9"/>
      <c r="X209" s="9">
        <v>1</v>
      </c>
      <c r="Y209" s="9"/>
      <c r="Z209" s="9"/>
      <c r="AA209" s="9"/>
      <c r="AB209" s="9"/>
      <c r="AC209" s="9">
        <v>1</v>
      </c>
      <c r="AD209" s="9"/>
      <c r="AE209" s="9"/>
      <c r="AF209" s="9"/>
      <c r="AG209" s="9"/>
      <c r="AH209" s="9">
        <v>1</v>
      </c>
      <c r="AI209" s="9"/>
      <c r="AJ209" s="9"/>
      <c r="AK209" s="9"/>
      <c r="AL209" s="9"/>
      <c r="AM209" s="9">
        <v>1</v>
      </c>
      <c r="AN209" s="9"/>
      <c r="AO209" s="9"/>
      <c r="AP209" s="9"/>
      <c r="AQ209" s="12" t="s">
        <v>569</v>
      </c>
      <c r="AR209" s="12" t="s">
        <v>570</v>
      </c>
      <c r="AS209" s="12" t="s">
        <v>571</v>
      </c>
    </row>
    <row r="210" spans="1:45" ht="89.25" customHeight="1">
      <c r="A210" s="8">
        <f>VLOOKUP(H210,[1]検索データ!$A:$E,5,FALSE)</f>
        <v>150</v>
      </c>
      <c r="B210" s="9">
        <v>68</v>
      </c>
      <c r="C210" s="9" t="s">
        <v>572</v>
      </c>
      <c r="D210" s="9">
        <v>208</v>
      </c>
      <c r="E210" s="9"/>
      <c r="F210" s="10" t="str">
        <f>VLOOKUP(H210,[1]検索データ!$A:$C,3,FALSE)</f>
        <v>愛知</v>
      </c>
      <c r="G210" s="10" t="str">
        <f>VLOOKUP(H210,[1]検索データ!$A:$B,2,FALSE)</f>
        <v>中央</v>
      </c>
      <c r="H210" s="9" t="s">
        <v>572</v>
      </c>
      <c r="I210" s="9" t="str">
        <f t="shared" si="3"/>
        <v/>
      </c>
      <c r="J210" s="9"/>
      <c r="K210" s="7"/>
      <c r="L210" s="9"/>
      <c r="M210" s="9"/>
      <c r="N210" s="9"/>
      <c r="O210" s="9"/>
      <c r="P210" s="9">
        <v>1</v>
      </c>
      <c r="Q210" s="9"/>
      <c r="R210" s="9"/>
      <c r="S210" s="9"/>
      <c r="T210" s="9">
        <v>1</v>
      </c>
      <c r="U210" s="9"/>
      <c r="V210" s="9"/>
      <c r="W210" s="9"/>
      <c r="X210" s="9"/>
      <c r="Y210" s="9">
        <v>1</v>
      </c>
      <c r="Z210" s="9"/>
      <c r="AA210" s="9"/>
      <c r="AB210" s="9"/>
      <c r="AC210" s="9"/>
      <c r="AD210" s="9">
        <v>1</v>
      </c>
      <c r="AE210" s="9"/>
      <c r="AF210" s="9"/>
      <c r="AG210" s="9"/>
      <c r="AH210" s="9">
        <v>1</v>
      </c>
      <c r="AI210" s="9"/>
      <c r="AJ210" s="9"/>
      <c r="AK210" s="9"/>
      <c r="AL210" s="9"/>
      <c r="AM210" s="9"/>
      <c r="AN210" s="9"/>
      <c r="AO210" s="9">
        <v>1</v>
      </c>
      <c r="AP210" s="9"/>
      <c r="AQ210" s="12"/>
      <c r="AR210" s="12" t="s">
        <v>573</v>
      </c>
      <c r="AS210" s="12"/>
    </row>
    <row r="211" spans="1:45" ht="84" customHeight="1">
      <c r="A211" s="8">
        <f>VLOOKUP(H211,[1]検索データ!$A:$E,5,FALSE)</f>
        <v>150</v>
      </c>
      <c r="B211" s="9">
        <v>69</v>
      </c>
      <c r="C211" s="9"/>
      <c r="D211" s="9">
        <v>209</v>
      </c>
      <c r="E211" s="9" t="s">
        <v>33</v>
      </c>
      <c r="F211" s="10" t="str">
        <f>VLOOKUP(H211,[1]検索データ!$A:$C,3,FALSE)</f>
        <v>愛知</v>
      </c>
      <c r="G211" s="10" t="str">
        <f>VLOOKUP(H211,[1]検索データ!$A:$B,2,FALSE)</f>
        <v>中央</v>
      </c>
      <c r="H211" s="9" t="s">
        <v>572</v>
      </c>
      <c r="I211" s="9" t="str">
        <f t="shared" si="3"/>
        <v>6</v>
      </c>
      <c r="J211" s="11" t="s">
        <v>69</v>
      </c>
      <c r="K211" s="7" t="s">
        <v>44</v>
      </c>
      <c r="L211" s="9"/>
      <c r="M211" s="9"/>
      <c r="N211" s="9"/>
      <c r="O211" s="9"/>
      <c r="P211" s="9"/>
      <c r="Q211" s="9">
        <v>1</v>
      </c>
      <c r="R211" s="9"/>
      <c r="S211" s="9"/>
      <c r="T211" s="9">
        <v>1</v>
      </c>
      <c r="U211" s="9"/>
      <c r="V211" s="9"/>
      <c r="W211" s="9"/>
      <c r="X211" s="9"/>
      <c r="Y211" s="9">
        <v>1</v>
      </c>
      <c r="Z211" s="9"/>
      <c r="AA211" s="9"/>
      <c r="AB211" s="9"/>
      <c r="AC211" s="9"/>
      <c r="AD211" s="9"/>
      <c r="AE211" s="9"/>
      <c r="AF211" s="9">
        <v>1</v>
      </c>
      <c r="AG211" s="9"/>
      <c r="AH211" s="9"/>
      <c r="AI211" s="9"/>
      <c r="AJ211" s="9"/>
      <c r="AK211" s="9">
        <v>1</v>
      </c>
      <c r="AL211" s="9"/>
      <c r="AM211" s="9"/>
      <c r="AN211" s="9">
        <v>1</v>
      </c>
      <c r="AO211" s="9"/>
      <c r="AP211" s="9"/>
      <c r="AQ211" s="12"/>
      <c r="AR211" s="12" t="s">
        <v>574</v>
      </c>
      <c r="AS211" s="12" t="s">
        <v>575</v>
      </c>
    </row>
    <row r="212" spans="1:45" ht="73.5" customHeight="1">
      <c r="A212" s="8">
        <f>VLOOKUP(H212,[1]検索データ!$A:$E,5,FALSE)</f>
        <v>150</v>
      </c>
      <c r="B212" s="9">
        <v>100</v>
      </c>
      <c r="C212" s="9"/>
      <c r="D212" s="9">
        <v>210</v>
      </c>
      <c r="E212" s="9" t="s">
        <v>33</v>
      </c>
      <c r="F212" s="10" t="str">
        <f>VLOOKUP(H212,[1]検索データ!$A:$C,3,FALSE)</f>
        <v>愛知</v>
      </c>
      <c r="G212" s="10" t="str">
        <f>VLOOKUP(H212,[1]検索データ!$A:$B,2,FALSE)</f>
        <v>中央</v>
      </c>
      <c r="H212" s="9" t="s">
        <v>572</v>
      </c>
      <c r="I212" s="9" t="str">
        <f t="shared" si="3"/>
        <v>6</v>
      </c>
      <c r="J212" s="11" t="s">
        <v>35</v>
      </c>
      <c r="K212" s="7" t="s">
        <v>36</v>
      </c>
      <c r="L212" s="9"/>
      <c r="M212" s="9"/>
      <c r="N212" s="9"/>
      <c r="O212" s="9">
        <v>1</v>
      </c>
      <c r="P212" s="9"/>
      <c r="Q212" s="9"/>
      <c r="R212" s="9"/>
      <c r="S212" s="9"/>
      <c r="T212" s="9">
        <v>1</v>
      </c>
      <c r="U212" s="9"/>
      <c r="V212" s="9"/>
      <c r="W212" s="9"/>
      <c r="X212" s="9"/>
      <c r="Y212" s="9"/>
      <c r="Z212" s="9">
        <v>1</v>
      </c>
      <c r="AA212" s="9"/>
      <c r="AB212" s="9"/>
      <c r="AC212" s="9"/>
      <c r="AD212" s="9"/>
      <c r="AE212" s="9">
        <v>1</v>
      </c>
      <c r="AF212" s="9"/>
      <c r="AG212" s="9"/>
      <c r="AH212" s="9"/>
      <c r="AI212" s="9"/>
      <c r="AJ212" s="9">
        <v>1</v>
      </c>
      <c r="AK212" s="9"/>
      <c r="AL212" s="9"/>
      <c r="AM212" s="9"/>
      <c r="AN212" s="9">
        <v>1</v>
      </c>
      <c r="AO212" s="9"/>
      <c r="AP212" s="9"/>
      <c r="AQ212" s="12" t="s">
        <v>576</v>
      </c>
      <c r="AR212" s="12" t="s">
        <v>577</v>
      </c>
      <c r="AS212" s="12" t="s">
        <v>578</v>
      </c>
    </row>
    <row r="213" spans="1:45" ht="69.75" customHeight="1">
      <c r="A213" s="8">
        <f>VLOOKUP(H213,[1]検索データ!$A:$E,5,FALSE)</f>
        <v>150</v>
      </c>
      <c r="B213" s="9">
        <v>103</v>
      </c>
      <c r="C213" s="9"/>
      <c r="D213" s="9">
        <v>211</v>
      </c>
      <c r="E213" s="9" t="s">
        <v>33</v>
      </c>
      <c r="F213" s="10" t="str">
        <f>VLOOKUP(H213,[1]検索データ!$A:$C,3,FALSE)</f>
        <v>愛知</v>
      </c>
      <c r="G213" s="10" t="str">
        <f>VLOOKUP(H213,[1]検索データ!$A:$B,2,FALSE)</f>
        <v>中央</v>
      </c>
      <c r="H213" s="9" t="s">
        <v>572</v>
      </c>
      <c r="I213" s="9" t="str">
        <f t="shared" si="3"/>
        <v>6</v>
      </c>
      <c r="J213" s="11" t="s">
        <v>168</v>
      </c>
      <c r="K213" s="7" t="s">
        <v>36</v>
      </c>
      <c r="L213" s="9"/>
      <c r="M213" s="9"/>
      <c r="N213" s="9"/>
      <c r="O213" s="9"/>
      <c r="P213" s="9"/>
      <c r="Q213" s="9">
        <v>1</v>
      </c>
      <c r="R213" s="9"/>
      <c r="S213" s="9"/>
      <c r="T213" s="9">
        <v>1</v>
      </c>
      <c r="U213" s="9"/>
      <c r="V213" s="9"/>
      <c r="W213" s="9"/>
      <c r="X213" s="9">
        <v>1</v>
      </c>
      <c r="Y213" s="9"/>
      <c r="Z213" s="9"/>
      <c r="AA213" s="9"/>
      <c r="AB213" s="9"/>
      <c r="AC213" s="9">
        <v>1</v>
      </c>
      <c r="AD213" s="9"/>
      <c r="AE213" s="9"/>
      <c r="AF213" s="9"/>
      <c r="AG213" s="9">
        <v>1</v>
      </c>
      <c r="AH213" s="9"/>
      <c r="AI213" s="9"/>
      <c r="AJ213" s="9"/>
      <c r="AK213" s="9"/>
      <c r="AL213" s="9"/>
      <c r="AM213" s="9">
        <v>1</v>
      </c>
      <c r="AN213" s="9"/>
      <c r="AO213" s="9"/>
      <c r="AP213" s="9"/>
      <c r="AQ213" s="12" t="s">
        <v>579</v>
      </c>
      <c r="AR213" s="12" t="s">
        <v>580</v>
      </c>
      <c r="AS213" s="12"/>
    </row>
    <row r="214" spans="1:45" ht="92.25" customHeight="1">
      <c r="A214" s="8">
        <f>VLOOKUP(H214,[1]検索データ!$A:$E,5,FALSE)</f>
        <v>150</v>
      </c>
      <c r="B214" s="9">
        <v>167</v>
      </c>
      <c r="C214" s="9"/>
      <c r="D214" s="9">
        <v>212</v>
      </c>
      <c r="E214" s="9" t="s">
        <v>33</v>
      </c>
      <c r="F214" s="10" t="str">
        <f>VLOOKUP(H214,[1]検索データ!$A:$C,3,FALSE)</f>
        <v>愛知</v>
      </c>
      <c r="G214" s="10" t="str">
        <f>VLOOKUP(H214,[1]検索データ!$A:$B,2,FALSE)</f>
        <v>中央</v>
      </c>
      <c r="H214" s="9" t="s">
        <v>572</v>
      </c>
      <c r="I214" s="9" t="str">
        <f t="shared" si="3"/>
        <v>7</v>
      </c>
      <c r="J214" s="11" t="s">
        <v>581</v>
      </c>
      <c r="K214" s="7" t="s">
        <v>40</v>
      </c>
      <c r="L214" s="9"/>
      <c r="M214" s="9"/>
      <c r="N214" s="9"/>
      <c r="O214" s="9"/>
      <c r="P214" s="9"/>
      <c r="Q214" s="9">
        <v>1</v>
      </c>
      <c r="R214" s="9"/>
      <c r="S214" s="9"/>
      <c r="T214" s="9"/>
      <c r="U214" s="9"/>
      <c r="V214" s="9">
        <v>1</v>
      </c>
      <c r="W214" s="9"/>
      <c r="X214" s="9"/>
      <c r="Y214" s="9"/>
      <c r="Z214" s="9"/>
      <c r="AA214" s="9">
        <v>1</v>
      </c>
      <c r="AB214" s="9"/>
      <c r="AC214" s="9"/>
      <c r="AD214" s="9"/>
      <c r="AE214" s="9"/>
      <c r="AF214" s="9">
        <v>1</v>
      </c>
      <c r="AG214" s="9"/>
      <c r="AH214" s="9"/>
      <c r="AI214" s="9"/>
      <c r="AJ214" s="9"/>
      <c r="AK214" s="9">
        <v>1</v>
      </c>
      <c r="AL214" s="9"/>
      <c r="AM214" s="9"/>
      <c r="AN214" s="9"/>
      <c r="AO214" s="9"/>
      <c r="AP214" s="9">
        <v>1</v>
      </c>
      <c r="AQ214" s="12"/>
      <c r="AR214" s="12" t="s">
        <v>582</v>
      </c>
      <c r="AS214" s="12" t="s">
        <v>583</v>
      </c>
    </row>
    <row r="215" spans="1:45" ht="123.75" customHeight="1">
      <c r="A215" s="8">
        <f>VLOOKUP(H215,[1]検索データ!$A:$E,5,FALSE)</f>
        <v>150</v>
      </c>
      <c r="B215" s="9">
        <v>472</v>
      </c>
      <c r="C215" s="9"/>
      <c r="D215" s="9">
        <v>213</v>
      </c>
      <c r="E215" s="9" t="s">
        <v>33</v>
      </c>
      <c r="F215" s="10" t="str">
        <f>VLOOKUP(H215,[1]検索データ!$A:$C,3,FALSE)</f>
        <v>愛知</v>
      </c>
      <c r="G215" s="10" t="str">
        <f>VLOOKUP(H215,[1]検索データ!$A:$B,2,FALSE)</f>
        <v>中央</v>
      </c>
      <c r="H215" s="9" t="s">
        <v>572</v>
      </c>
      <c r="I215" s="9" t="str">
        <f t="shared" si="3"/>
        <v>6</v>
      </c>
      <c r="J215" s="9">
        <v>64</v>
      </c>
      <c r="K215" s="9" t="s">
        <v>584</v>
      </c>
      <c r="L215" s="9"/>
      <c r="M215" s="13">
        <v>1</v>
      </c>
      <c r="N215" s="13"/>
      <c r="O215" s="13"/>
      <c r="P215" s="13"/>
      <c r="Q215" s="13"/>
      <c r="R215" s="13">
        <v>1</v>
      </c>
      <c r="S215" s="13"/>
      <c r="T215" s="13"/>
      <c r="U215" s="13"/>
      <c r="V215" s="13"/>
      <c r="W215" s="13"/>
      <c r="X215" s="13"/>
      <c r="Y215" s="13">
        <v>1</v>
      </c>
      <c r="Z215" s="13"/>
      <c r="AA215" s="13"/>
      <c r="AB215" s="13"/>
      <c r="AC215" s="13"/>
      <c r="AD215" s="13"/>
      <c r="AE215" s="13">
        <v>1</v>
      </c>
      <c r="AF215" s="13"/>
      <c r="AG215" s="13"/>
      <c r="AH215" s="13">
        <v>1</v>
      </c>
      <c r="AI215" s="13"/>
      <c r="AJ215" s="13"/>
      <c r="AK215" s="13"/>
      <c r="AL215" s="13"/>
      <c r="AM215" s="13">
        <v>1</v>
      </c>
      <c r="AN215" s="9"/>
      <c r="AO215" s="9"/>
      <c r="AP215" s="9"/>
      <c r="AQ215" s="20"/>
      <c r="AR215" s="20" t="s">
        <v>585</v>
      </c>
      <c r="AS215" s="20"/>
    </row>
    <row r="216" spans="1:45" ht="87.75" customHeight="1">
      <c r="A216" s="8">
        <f>VLOOKUP(H216,[1]検索データ!$A:$E,5,FALSE)</f>
        <v>152</v>
      </c>
      <c r="B216" s="9">
        <v>67</v>
      </c>
      <c r="C216" s="9" t="s">
        <v>586</v>
      </c>
      <c r="D216" s="9">
        <v>214</v>
      </c>
      <c r="E216" s="9" t="s">
        <v>33</v>
      </c>
      <c r="F216" s="10" t="str">
        <f>VLOOKUP(H216,[1]検索データ!$A:$C,3,FALSE)</f>
        <v>愛知</v>
      </c>
      <c r="G216" s="10" t="str">
        <f>VLOOKUP(H216,[1]検索データ!$A:$B,2,FALSE)</f>
        <v>中央</v>
      </c>
      <c r="H216" s="9" t="s">
        <v>586</v>
      </c>
      <c r="I216" s="9" t="str">
        <f t="shared" si="3"/>
        <v>5</v>
      </c>
      <c r="J216" s="11" t="s">
        <v>273</v>
      </c>
      <c r="K216" s="7" t="s">
        <v>75</v>
      </c>
      <c r="L216" s="9"/>
      <c r="M216" s="9">
        <v>1</v>
      </c>
      <c r="N216" s="9"/>
      <c r="O216" s="9"/>
      <c r="P216" s="9"/>
      <c r="Q216" s="9"/>
      <c r="R216" s="9"/>
      <c r="S216" s="9">
        <v>1</v>
      </c>
      <c r="T216" s="9"/>
      <c r="U216" s="9"/>
      <c r="V216" s="9"/>
      <c r="W216" s="9"/>
      <c r="X216" s="9"/>
      <c r="Y216" s="9"/>
      <c r="Z216" s="9">
        <v>1</v>
      </c>
      <c r="AA216" s="9"/>
      <c r="AB216" s="9"/>
      <c r="AC216" s="9">
        <v>1</v>
      </c>
      <c r="AD216" s="9"/>
      <c r="AE216" s="9"/>
      <c r="AF216" s="9"/>
      <c r="AG216" s="9"/>
      <c r="AH216" s="9"/>
      <c r="AI216" s="9">
        <v>1</v>
      </c>
      <c r="AJ216" s="9"/>
      <c r="AK216" s="9"/>
      <c r="AL216" s="9"/>
      <c r="AM216" s="9"/>
      <c r="AN216" s="9">
        <v>1</v>
      </c>
      <c r="AO216" s="9"/>
      <c r="AP216" s="9"/>
      <c r="AQ216" s="12"/>
      <c r="AR216" s="12" t="s">
        <v>587</v>
      </c>
      <c r="AS216" s="12"/>
    </row>
    <row r="217" spans="1:45" ht="126" customHeight="1">
      <c r="A217" s="8">
        <f>VLOOKUP(H217,[1]検索データ!$A:$E,5,FALSE)</f>
        <v>152</v>
      </c>
      <c r="B217" s="9">
        <v>71</v>
      </c>
      <c r="C217" s="9"/>
      <c r="D217" s="9">
        <v>215</v>
      </c>
      <c r="E217" s="9" t="s">
        <v>33</v>
      </c>
      <c r="F217" s="10" t="str">
        <f>VLOOKUP(H217,[1]検索データ!$A:$C,3,FALSE)</f>
        <v>愛知</v>
      </c>
      <c r="G217" s="10" t="str">
        <f>VLOOKUP(H217,[1]検索データ!$A:$B,2,FALSE)</f>
        <v>中央</v>
      </c>
      <c r="H217" s="9" t="s">
        <v>586</v>
      </c>
      <c r="I217" s="9" t="str">
        <f t="shared" si="3"/>
        <v>7</v>
      </c>
      <c r="J217" s="11" t="s">
        <v>59</v>
      </c>
      <c r="K217" s="7"/>
      <c r="L217" s="9"/>
      <c r="M217" s="9">
        <v>1</v>
      </c>
      <c r="N217" s="9"/>
      <c r="O217" s="9"/>
      <c r="P217" s="9"/>
      <c r="Q217" s="9"/>
      <c r="R217" s="9">
        <v>1</v>
      </c>
      <c r="S217" s="9"/>
      <c r="T217" s="9"/>
      <c r="U217" s="9"/>
      <c r="V217" s="9"/>
      <c r="W217" s="9">
        <v>1</v>
      </c>
      <c r="X217" s="9"/>
      <c r="Y217" s="9"/>
      <c r="Z217" s="9"/>
      <c r="AA217" s="9"/>
      <c r="AB217" s="9">
        <v>1</v>
      </c>
      <c r="AC217" s="9"/>
      <c r="AD217" s="9"/>
      <c r="AE217" s="9"/>
      <c r="AF217" s="9"/>
      <c r="AG217" s="9">
        <v>1</v>
      </c>
      <c r="AH217" s="9"/>
      <c r="AI217" s="9"/>
      <c r="AJ217" s="9"/>
      <c r="AK217" s="9"/>
      <c r="AL217" s="9">
        <v>1</v>
      </c>
      <c r="AM217" s="9"/>
      <c r="AN217" s="9"/>
      <c r="AO217" s="9"/>
      <c r="AP217" s="9"/>
      <c r="AQ217" s="12"/>
      <c r="AR217" s="12" t="s">
        <v>588</v>
      </c>
      <c r="AS217" s="12"/>
    </row>
    <row r="218" spans="1:45" ht="59.25" customHeight="1">
      <c r="A218" s="8">
        <f>VLOOKUP(H218,[1]検索データ!$A:$E,5,FALSE)</f>
        <v>152</v>
      </c>
      <c r="B218" s="9">
        <v>96</v>
      </c>
      <c r="C218" s="9"/>
      <c r="D218" s="9">
        <v>216</v>
      </c>
      <c r="E218" s="9" t="s">
        <v>33</v>
      </c>
      <c r="F218" s="10" t="str">
        <f>VLOOKUP(H218,[1]検索データ!$A:$C,3,FALSE)</f>
        <v>愛知</v>
      </c>
      <c r="G218" s="10" t="str">
        <f>VLOOKUP(H218,[1]検索データ!$A:$B,2,FALSE)</f>
        <v>中央</v>
      </c>
      <c r="H218" s="9" t="s">
        <v>586</v>
      </c>
      <c r="I218" s="9" t="str">
        <f t="shared" si="3"/>
        <v>5</v>
      </c>
      <c r="J218" s="11" t="s">
        <v>74</v>
      </c>
      <c r="K218" s="7" t="s">
        <v>40</v>
      </c>
      <c r="L218" s="9"/>
      <c r="M218" s="9">
        <v>1</v>
      </c>
      <c r="N218" s="9"/>
      <c r="O218" s="9"/>
      <c r="P218" s="9"/>
      <c r="Q218" s="9"/>
      <c r="R218" s="9">
        <v>1</v>
      </c>
      <c r="S218" s="9"/>
      <c r="T218" s="9"/>
      <c r="U218" s="9"/>
      <c r="V218" s="9"/>
      <c r="W218" s="9"/>
      <c r="X218" s="9"/>
      <c r="Y218" s="9"/>
      <c r="Z218" s="9">
        <v>1</v>
      </c>
      <c r="AA218" s="9"/>
      <c r="AB218" s="9"/>
      <c r="AC218" s="9"/>
      <c r="AD218" s="9">
        <v>1</v>
      </c>
      <c r="AE218" s="9"/>
      <c r="AF218" s="9"/>
      <c r="AG218" s="9"/>
      <c r="AH218" s="9"/>
      <c r="AI218" s="9"/>
      <c r="AJ218" s="9">
        <v>1</v>
      </c>
      <c r="AK218" s="9"/>
      <c r="AL218" s="9"/>
      <c r="AM218" s="9"/>
      <c r="AN218" s="9">
        <v>1</v>
      </c>
      <c r="AO218" s="9"/>
      <c r="AP218" s="9"/>
      <c r="AQ218" s="12"/>
      <c r="AR218" s="12" t="s">
        <v>589</v>
      </c>
      <c r="AS218" s="12"/>
    </row>
    <row r="219" spans="1:45" ht="70.5" customHeight="1">
      <c r="A219" s="8">
        <f>VLOOKUP(H219,[1]検索データ!$A:$E,5,FALSE)</f>
        <v>152</v>
      </c>
      <c r="B219" s="9">
        <v>98</v>
      </c>
      <c r="C219" s="9"/>
      <c r="D219" s="9">
        <v>217</v>
      </c>
      <c r="E219" s="9" t="s">
        <v>33</v>
      </c>
      <c r="F219" s="10" t="str">
        <f>VLOOKUP(H219,[1]検索データ!$A:$C,3,FALSE)</f>
        <v>愛知</v>
      </c>
      <c r="G219" s="10" t="str">
        <f>VLOOKUP(H219,[1]検索データ!$A:$B,2,FALSE)</f>
        <v>中央</v>
      </c>
      <c r="H219" s="9" t="s">
        <v>586</v>
      </c>
      <c r="I219" s="9" t="str">
        <f t="shared" si="3"/>
        <v>5</v>
      </c>
      <c r="J219" s="11" t="s">
        <v>279</v>
      </c>
      <c r="K219" s="7"/>
      <c r="L219" s="9"/>
      <c r="M219" s="9">
        <v>1</v>
      </c>
      <c r="N219" s="9"/>
      <c r="O219" s="9"/>
      <c r="P219" s="9"/>
      <c r="Q219" s="9"/>
      <c r="R219" s="9"/>
      <c r="S219" s="9">
        <v>1</v>
      </c>
      <c r="T219" s="9"/>
      <c r="U219" s="9"/>
      <c r="V219" s="9"/>
      <c r="W219" s="9"/>
      <c r="X219" s="9"/>
      <c r="Y219" s="9">
        <v>1</v>
      </c>
      <c r="Z219" s="9"/>
      <c r="AA219" s="9"/>
      <c r="AB219" s="9"/>
      <c r="AC219" s="9"/>
      <c r="AD219" s="9"/>
      <c r="AE219" s="9"/>
      <c r="AF219" s="9"/>
      <c r="AG219" s="9">
        <v>1</v>
      </c>
      <c r="AH219" s="9"/>
      <c r="AI219" s="9"/>
      <c r="AJ219" s="9"/>
      <c r="AK219" s="9"/>
      <c r="AL219" s="9"/>
      <c r="AM219" s="9"/>
      <c r="AN219" s="9"/>
      <c r="AO219" s="9"/>
      <c r="AP219" s="9">
        <v>1</v>
      </c>
      <c r="AQ219" s="12"/>
      <c r="AR219" s="12" t="s">
        <v>590</v>
      </c>
      <c r="AS219" s="12"/>
    </row>
    <row r="220" spans="1:45" ht="47.25" customHeight="1">
      <c r="A220" s="8">
        <f>VLOOKUP(H220,[1]検索データ!$A:$E,5,FALSE)</f>
        <v>152</v>
      </c>
      <c r="B220" s="9">
        <v>99</v>
      </c>
      <c r="C220" s="9"/>
      <c r="D220" s="9">
        <v>218</v>
      </c>
      <c r="E220" s="9" t="s">
        <v>26</v>
      </c>
      <c r="F220" s="10" t="str">
        <f>VLOOKUP(H220,[1]検索データ!$A:$C,3,FALSE)</f>
        <v>愛知</v>
      </c>
      <c r="G220" s="10" t="str">
        <f>VLOOKUP(H220,[1]検索データ!$A:$B,2,FALSE)</f>
        <v>中央</v>
      </c>
      <c r="H220" s="9" t="s">
        <v>586</v>
      </c>
      <c r="I220" s="9" t="str">
        <f t="shared" si="3"/>
        <v>7</v>
      </c>
      <c r="J220" s="11" t="s">
        <v>93</v>
      </c>
      <c r="K220" s="7" t="s">
        <v>511</v>
      </c>
      <c r="L220" s="9"/>
      <c r="M220" s="9">
        <v>1</v>
      </c>
      <c r="N220" s="9"/>
      <c r="O220" s="9"/>
      <c r="P220" s="9"/>
      <c r="Q220" s="9"/>
      <c r="R220" s="9">
        <v>1</v>
      </c>
      <c r="S220" s="9"/>
      <c r="T220" s="9"/>
      <c r="U220" s="9"/>
      <c r="V220" s="9"/>
      <c r="W220" s="9">
        <v>1</v>
      </c>
      <c r="X220" s="9"/>
      <c r="Y220" s="9"/>
      <c r="Z220" s="9"/>
      <c r="AA220" s="9"/>
      <c r="AB220" s="9">
        <v>1</v>
      </c>
      <c r="AC220" s="9"/>
      <c r="AD220" s="9"/>
      <c r="AE220" s="9"/>
      <c r="AF220" s="9"/>
      <c r="AG220" s="9">
        <v>1</v>
      </c>
      <c r="AH220" s="9"/>
      <c r="AI220" s="9"/>
      <c r="AJ220" s="9"/>
      <c r="AK220" s="9"/>
      <c r="AL220" s="9">
        <v>1</v>
      </c>
      <c r="AM220" s="9"/>
      <c r="AN220" s="9"/>
      <c r="AO220" s="9"/>
      <c r="AP220" s="9"/>
      <c r="AQ220" s="12" t="s">
        <v>591</v>
      </c>
      <c r="AR220" s="12" t="s">
        <v>592</v>
      </c>
      <c r="AS220" s="12"/>
    </row>
    <row r="221" spans="1:45" ht="47.25" customHeight="1">
      <c r="A221" s="8">
        <f>VLOOKUP(H221,[1]検索データ!$A:$E,5,FALSE)</f>
        <v>152</v>
      </c>
      <c r="B221" s="9">
        <v>122</v>
      </c>
      <c r="C221" s="9"/>
      <c r="D221" s="9">
        <v>219</v>
      </c>
      <c r="E221" s="9" t="s">
        <v>26</v>
      </c>
      <c r="F221" s="10" t="str">
        <f>VLOOKUP(H221,[1]検索データ!$A:$C,3,FALSE)</f>
        <v>愛知</v>
      </c>
      <c r="G221" s="10" t="str">
        <f>VLOOKUP(H221,[1]検索データ!$A:$B,2,FALSE)</f>
        <v>中央</v>
      </c>
      <c r="H221" s="9" t="s">
        <v>586</v>
      </c>
      <c r="I221" s="9" t="str">
        <f t="shared" si="3"/>
        <v>4</v>
      </c>
      <c r="J221" s="11" t="s">
        <v>452</v>
      </c>
      <c r="K221" s="7" t="s">
        <v>40</v>
      </c>
      <c r="L221" s="9"/>
      <c r="M221" s="9"/>
      <c r="N221" s="9">
        <v>1</v>
      </c>
      <c r="O221" s="9"/>
      <c r="P221" s="9"/>
      <c r="Q221" s="9"/>
      <c r="R221" s="9"/>
      <c r="S221" s="9">
        <v>1</v>
      </c>
      <c r="T221" s="9"/>
      <c r="U221" s="9"/>
      <c r="V221" s="9"/>
      <c r="W221" s="9"/>
      <c r="X221" s="9">
        <v>1</v>
      </c>
      <c r="Y221" s="9"/>
      <c r="Z221" s="9"/>
      <c r="AA221" s="9"/>
      <c r="AB221" s="9"/>
      <c r="AC221" s="9">
        <v>1</v>
      </c>
      <c r="AD221" s="9"/>
      <c r="AE221" s="9"/>
      <c r="AF221" s="9"/>
      <c r="AG221" s="9"/>
      <c r="AH221" s="9"/>
      <c r="AI221" s="9"/>
      <c r="AJ221" s="9">
        <v>1</v>
      </c>
      <c r="AK221" s="9"/>
      <c r="AL221" s="9"/>
      <c r="AM221" s="9"/>
      <c r="AN221" s="9"/>
      <c r="AO221" s="9">
        <v>1</v>
      </c>
      <c r="AP221" s="9"/>
      <c r="AQ221" s="12" t="s">
        <v>593</v>
      </c>
      <c r="AR221" s="12"/>
      <c r="AS221" s="12"/>
    </row>
    <row r="222" spans="1:45" ht="56.25" customHeight="1">
      <c r="A222" s="8">
        <f>VLOOKUP(H222,[1]検索データ!$A:$E,5,FALSE)</f>
        <v>152</v>
      </c>
      <c r="B222" s="9">
        <v>157</v>
      </c>
      <c r="C222" s="9"/>
      <c r="D222" s="9">
        <v>220</v>
      </c>
      <c r="E222" s="9" t="s">
        <v>26</v>
      </c>
      <c r="F222" s="10" t="str">
        <f>VLOOKUP(H222,[1]検索データ!$A:$C,3,FALSE)</f>
        <v>愛知</v>
      </c>
      <c r="G222" s="10" t="str">
        <f>VLOOKUP(H222,[1]検索データ!$A:$B,2,FALSE)</f>
        <v>中央</v>
      </c>
      <c r="H222" s="9" t="s">
        <v>586</v>
      </c>
      <c r="I222" s="9" t="str">
        <f t="shared" si="3"/>
        <v>7</v>
      </c>
      <c r="J222" s="11" t="s">
        <v>63</v>
      </c>
      <c r="K222" s="7" t="s">
        <v>44</v>
      </c>
      <c r="L222" s="9"/>
      <c r="M222" s="9"/>
      <c r="N222" s="9"/>
      <c r="O222" s="9"/>
      <c r="P222" s="9">
        <v>1</v>
      </c>
      <c r="Q222" s="9"/>
      <c r="R222" s="9"/>
      <c r="S222" s="9"/>
      <c r="T222" s="9"/>
      <c r="U222" s="9"/>
      <c r="V222" s="9">
        <v>1</v>
      </c>
      <c r="W222" s="9"/>
      <c r="X222" s="9"/>
      <c r="Y222" s="9"/>
      <c r="Z222" s="9">
        <v>1</v>
      </c>
      <c r="AA222" s="9"/>
      <c r="AB222" s="9"/>
      <c r="AC222" s="9"/>
      <c r="AD222" s="9">
        <v>1</v>
      </c>
      <c r="AE222" s="9"/>
      <c r="AF222" s="9"/>
      <c r="AG222" s="9"/>
      <c r="AH222" s="9"/>
      <c r="AI222" s="9">
        <v>1</v>
      </c>
      <c r="AJ222" s="9"/>
      <c r="AK222" s="9"/>
      <c r="AL222" s="9"/>
      <c r="AM222" s="9"/>
      <c r="AN222" s="9"/>
      <c r="AO222" s="9">
        <v>1</v>
      </c>
      <c r="AP222" s="9"/>
      <c r="AQ222" s="12" t="s">
        <v>594</v>
      </c>
      <c r="AR222" s="12" t="s">
        <v>595</v>
      </c>
      <c r="AS222" s="12" t="s">
        <v>596</v>
      </c>
    </row>
    <row r="223" spans="1:45" ht="71.25" customHeight="1">
      <c r="A223" s="8">
        <f>VLOOKUP(H223,[1]検索データ!$A:$E,5,FALSE)</f>
        <v>155</v>
      </c>
      <c r="B223" s="9">
        <v>104</v>
      </c>
      <c r="C223" s="9"/>
      <c r="D223" s="9">
        <v>221</v>
      </c>
      <c r="E223" s="9" t="s">
        <v>26</v>
      </c>
      <c r="F223" s="10" t="str">
        <f>VLOOKUP(H223,[1]検索データ!$A:$C,3,FALSE)</f>
        <v>岐阜</v>
      </c>
      <c r="G223" s="10" t="str">
        <f>VLOOKUP(H223,[1]検索データ!$A:$B,2,FALSE)</f>
        <v>中央</v>
      </c>
      <c r="H223" s="9" t="s">
        <v>597</v>
      </c>
      <c r="I223" s="9" t="str">
        <f t="shared" si="3"/>
        <v>7</v>
      </c>
      <c r="J223" s="11" t="s">
        <v>63</v>
      </c>
      <c r="K223" s="7" t="s">
        <v>44</v>
      </c>
      <c r="L223" s="9"/>
      <c r="M223" s="9"/>
      <c r="N223" s="9"/>
      <c r="O223" s="9"/>
      <c r="P223" s="9">
        <v>1</v>
      </c>
      <c r="Q223" s="9"/>
      <c r="R223" s="9"/>
      <c r="S223" s="9">
        <v>1</v>
      </c>
      <c r="T223" s="9"/>
      <c r="U223" s="9"/>
      <c r="V223" s="9"/>
      <c r="W223" s="9"/>
      <c r="X223" s="9"/>
      <c r="Y223" s="9">
        <v>1</v>
      </c>
      <c r="Z223" s="9"/>
      <c r="AA223" s="9"/>
      <c r="AB223" s="9"/>
      <c r="AC223" s="9"/>
      <c r="AD223" s="9">
        <v>1</v>
      </c>
      <c r="AE223" s="9"/>
      <c r="AF223" s="9"/>
      <c r="AG223" s="9"/>
      <c r="AH223" s="9"/>
      <c r="AI223" s="9">
        <v>1</v>
      </c>
      <c r="AJ223" s="9"/>
      <c r="AK223" s="9"/>
      <c r="AL223" s="9"/>
      <c r="AM223" s="9"/>
      <c r="AN223" s="9"/>
      <c r="AO223" s="9"/>
      <c r="AP223" s="9">
        <v>1</v>
      </c>
      <c r="AQ223" s="12" t="s">
        <v>598</v>
      </c>
      <c r="AR223" s="12" t="s">
        <v>599</v>
      </c>
      <c r="AS223" s="12"/>
    </row>
    <row r="224" spans="1:45" ht="60.75" customHeight="1">
      <c r="A224" s="8">
        <f>VLOOKUP(H224,[1]検索データ!$A:$E,5,FALSE)</f>
        <v>155</v>
      </c>
      <c r="B224" s="9">
        <v>105</v>
      </c>
      <c r="C224" s="9"/>
      <c r="D224" s="9">
        <v>222</v>
      </c>
      <c r="E224" s="9" t="s">
        <v>33</v>
      </c>
      <c r="F224" s="10" t="str">
        <f>VLOOKUP(H224,[1]検索データ!$A:$C,3,FALSE)</f>
        <v>岐阜</v>
      </c>
      <c r="G224" s="10" t="str">
        <f>VLOOKUP(H224,[1]検索データ!$A:$B,2,FALSE)</f>
        <v>中央</v>
      </c>
      <c r="H224" s="9" t="s">
        <v>597</v>
      </c>
      <c r="I224" s="9" t="str">
        <f t="shared" si="3"/>
        <v>6</v>
      </c>
      <c r="J224" s="11" t="s">
        <v>214</v>
      </c>
      <c r="K224" s="7"/>
      <c r="L224" s="9"/>
      <c r="M224" s="9"/>
      <c r="N224" s="9"/>
      <c r="O224" s="9"/>
      <c r="P224" s="9">
        <v>1</v>
      </c>
      <c r="Q224" s="9"/>
      <c r="R224" s="9"/>
      <c r="S224" s="9"/>
      <c r="T224" s="9"/>
      <c r="U224" s="9">
        <v>1</v>
      </c>
      <c r="V224" s="9"/>
      <c r="W224" s="9"/>
      <c r="X224" s="9"/>
      <c r="Y224" s="9"/>
      <c r="Z224" s="9">
        <v>1</v>
      </c>
      <c r="AA224" s="9"/>
      <c r="AB224" s="9"/>
      <c r="AC224" s="9"/>
      <c r="AD224" s="9"/>
      <c r="AE224" s="9">
        <v>1</v>
      </c>
      <c r="AF224" s="9"/>
      <c r="AG224" s="9"/>
      <c r="AH224" s="9"/>
      <c r="AI224" s="9"/>
      <c r="AJ224" s="9">
        <v>1</v>
      </c>
      <c r="AK224" s="9"/>
      <c r="AL224" s="9"/>
      <c r="AM224" s="9"/>
      <c r="AN224" s="9"/>
      <c r="AO224" s="9">
        <v>1</v>
      </c>
      <c r="AP224" s="9"/>
      <c r="AQ224" s="12"/>
      <c r="AR224" s="12" t="s">
        <v>600</v>
      </c>
      <c r="AS224" s="12" t="s">
        <v>601</v>
      </c>
    </row>
    <row r="225" spans="1:45" ht="93.75" customHeight="1">
      <c r="A225" s="8">
        <f>VLOOKUP(H225,[1]検索データ!$A:$E,5,FALSE)</f>
        <v>155</v>
      </c>
      <c r="B225" s="9">
        <v>127</v>
      </c>
      <c r="C225" s="9"/>
      <c r="D225" s="9">
        <v>223</v>
      </c>
      <c r="E225" s="9" t="s">
        <v>26</v>
      </c>
      <c r="F225" s="10" t="str">
        <f>VLOOKUP(H225,[1]検索データ!$A:$C,3,FALSE)</f>
        <v>岐阜</v>
      </c>
      <c r="G225" s="10" t="str">
        <f>VLOOKUP(H225,[1]検索データ!$A:$B,2,FALSE)</f>
        <v>中央</v>
      </c>
      <c r="H225" s="9" t="s">
        <v>597</v>
      </c>
      <c r="I225" s="9" t="str">
        <f t="shared" si="3"/>
        <v>8</v>
      </c>
      <c r="J225" s="11" t="s">
        <v>151</v>
      </c>
      <c r="K225" s="7" t="s">
        <v>602</v>
      </c>
      <c r="L225" s="9"/>
      <c r="M225" s="9"/>
      <c r="N225" s="9">
        <v>1</v>
      </c>
      <c r="O225" s="9"/>
      <c r="P225" s="9"/>
      <c r="Q225" s="9"/>
      <c r="R225" s="9"/>
      <c r="S225" s="9"/>
      <c r="T225" s="9">
        <v>1</v>
      </c>
      <c r="U225" s="9"/>
      <c r="V225" s="9"/>
      <c r="W225" s="9"/>
      <c r="X225" s="9"/>
      <c r="Y225" s="9"/>
      <c r="Z225" s="9">
        <v>1</v>
      </c>
      <c r="AA225" s="9"/>
      <c r="AB225" s="9"/>
      <c r="AC225" s="9"/>
      <c r="AD225" s="9"/>
      <c r="AE225" s="9">
        <v>1</v>
      </c>
      <c r="AF225" s="9"/>
      <c r="AG225" s="9"/>
      <c r="AH225" s="9"/>
      <c r="AI225" s="9"/>
      <c r="AJ225" s="9">
        <v>1</v>
      </c>
      <c r="AK225" s="9"/>
      <c r="AL225" s="9"/>
      <c r="AM225" s="9"/>
      <c r="AN225" s="9">
        <v>1</v>
      </c>
      <c r="AO225" s="9"/>
      <c r="AP225" s="9"/>
      <c r="AQ225" s="12"/>
      <c r="AR225" s="12" t="s">
        <v>603</v>
      </c>
      <c r="AS225" s="12" t="s">
        <v>604</v>
      </c>
    </row>
    <row r="226" spans="1:45" ht="73.5" customHeight="1">
      <c r="A226" s="8">
        <f>VLOOKUP(H226,[1]検索データ!$A:$E,5,FALSE)</f>
        <v>155</v>
      </c>
      <c r="B226" s="9">
        <v>145</v>
      </c>
      <c r="C226" s="9"/>
      <c r="D226" s="9">
        <v>224</v>
      </c>
      <c r="E226" s="9" t="s">
        <v>26</v>
      </c>
      <c r="F226" s="10" t="str">
        <f>VLOOKUP(H226,[1]検索データ!$A:$C,3,FALSE)</f>
        <v>岐阜</v>
      </c>
      <c r="G226" s="10" t="str">
        <f>VLOOKUP(H226,[1]検索データ!$A:$B,2,FALSE)</f>
        <v>中央</v>
      </c>
      <c r="H226" s="9" t="s">
        <v>597</v>
      </c>
      <c r="I226" s="9" t="str">
        <f t="shared" si="3"/>
        <v>5</v>
      </c>
      <c r="J226" s="11" t="s">
        <v>51</v>
      </c>
      <c r="K226" s="7" t="s">
        <v>40</v>
      </c>
      <c r="L226" s="9"/>
      <c r="M226" s="9"/>
      <c r="N226" s="9"/>
      <c r="O226" s="9">
        <v>1</v>
      </c>
      <c r="P226" s="9"/>
      <c r="Q226" s="9"/>
      <c r="R226" s="9"/>
      <c r="S226" s="9"/>
      <c r="T226" s="9">
        <v>1</v>
      </c>
      <c r="U226" s="9"/>
      <c r="V226" s="9"/>
      <c r="W226" s="9"/>
      <c r="X226" s="9"/>
      <c r="Y226" s="9"/>
      <c r="Z226" s="9">
        <v>1</v>
      </c>
      <c r="AA226" s="9"/>
      <c r="AB226" s="9"/>
      <c r="AC226" s="9">
        <v>1</v>
      </c>
      <c r="AD226" s="9"/>
      <c r="AE226" s="9"/>
      <c r="AF226" s="9"/>
      <c r="AG226" s="9"/>
      <c r="AH226" s="9"/>
      <c r="AI226" s="9">
        <v>1</v>
      </c>
      <c r="AJ226" s="9"/>
      <c r="AK226" s="9"/>
      <c r="AL226" s="9"/>
      <c r="AM226" s="9"/>
      <c r="AN226" s="9">
        <v>1</v>
      </c>
      <c r="AO226" s="9"/>
      <c r="AP226" s="9"/>
      <c r="AQ226" s="12"/>
      <c r="AR226" s="12" t="s">
        <v>605</v>
      </c>
      <c r="AS226" s="12"/>
    </row>
    <row r="227" spans="1:45" ht="82.5" customHeight="1">
      <c r="A227" s="8">
        <f>VLOOKUP(H227,[1]検索データ!$A:$E,5,FALSE)</f>
        <v>155</v>
      </c>
      <c r="B227" s="9">
        <v>170</v>
      </c>
      <c r="C227" s="21"/>
      <c r="D227" s="9">
        <v>225</v>
      </c>
      <c r="E227" s="21" t="s">
        <v>33</v>
      </c>
      <c r="F227" s="10" t="str">
        <f>VLOOKUP(H227,[1]検索データ!$A:$C,3,FALSE)</f>
        <v>岐阜</v>
      </c>
      <c r="G227" s="10" t="str">
        <f>VLOOKUP(H227,[1]検索データ!$A:$B,2,FALSE)</f>
        <v>中央</v>
      </c>
      <c r="H227" s="21" t="s">
        <v>597</v>
      </c>
      <c r="I227" s="9" t="str">
        <f t="shared" si="3"/>
        <v>6</v>
      </c>
      <c r="J227" s="22" t="s">
        <v>48</v>
      </c>
      <c r="K227" s="23" t="s">
        <v>40</v>
      </c>
      <c r="L227" s="21"/>
      <c r="M227" s="21">
        <v>1</v>
      </c>
      <c r="N227" s="21"/>
      <c r="O227" s="21"/>
      <c r="P227" s="21"/>
      <c r="Q227" s="21"/>
      <c r="R227" s="21">
        <v>1</v>
      </c>
      <c r="S227" s="21"/>
      <c r="T227" s="21"/>
      <c r="U227" s="21"/>
      <c r="V227" s="21"/>
      <c r="W227" s="21"/>
      <c r="X227" s="21"/>
      <c r="Y227" s="21"/>
      <c r="Z227" s="21"/>
      <c r="AA227" s="21">
        <v>1</v>
      </c>
      <c r="AB227" s="21"/>
      <c r="AC227" s="21"/>
      <c r="AD227" s="21"/>
      <c r="AE227" s="21"/>
      <c r="AF227" s="21"/>
      <c r="AG227" s="21"/>
      <c r="AH227" s="21">
        <v>1</v>
      </c>
      <c r="AI227" s="21"/>
      <c r="AJ227" s="21"/>
      <c r="AK227" s="21"/>
      <c r="AL227" s="21">
        <v>1</v>
      </c>
      <c r="AM227" s="21"/>
      <c r="AN227" s="21"/>
      <c r="AO227" s="21"/>
      <c r="AP227" s="21"/>
      <c r="AQ227" s="12"/>
      <c r="AR227" s="12" t="s">
        <v>606</v>
      </c>
      <c r="AS227" s="12" t="s">
        <v>607</v>
      </c>
    </row>
    <row r="228" spans="1:45" ht="81">
      <c r="A228" s="8">
        <f>VLOOKUP(H228,[1]検索データ!$A:$E,5,FALSE)</f>
        <v>155</v>
      </c>
      <c r="B228" s="9">
        <v>203</v>
      </c>
      <c r="C228" s="9"/>
      <c r="D228" s="9">
        <v>226</v>
      </c>
      <c r="E228" s="9" t="s">
        <v>33</v>
      </c>
      <c r="F228" s="10" t="str">
        <f>VLOOKUP(H228,[1]検索データ!$A:$C,3,FALSE)</f>
        <v>岐阜</v>
      </c>
      <c r="G228" s="10" t="str">
        <f>VLOOKUP(H228,[1]検索データ!$A:$B,2,FALSE)</f>
        <v>中央</v>
      </c>
      <c r="H228" s="9" t="s">
        <v>597</v>
      </c>
      <c r="I228" s="9" t="str">
        <f t="shared" si="3"/>
        <v>6</v>
      </c>
      <c r="J228" s="11" t="s">
        <v>234</v>
      </c>
      <c r="K228" s="7"/>
      <c r="L228" s="9"/>
      <c r="M228" s="9"/>
      <c r="N228" s="9"/>
      <c r="O228" s="9"/>
      <c r="P228" s="9">
        <v>1</v>
      </c>
      <c r="Q228" s="9"/>
      <c r="R228" s="9"/>
      <c r="S228" s="9"/>
      <c r="T228" s="9">
        <v>1</v>
      </c>
      <c r="U228" s="9"/>
      <c r="V228" s="9"/>
      <c r="W228" s="9"/>
      <c r="X228" s="9"/>
      <c r="Y228" s="9">
        <v>1</v>
      </c>
      <c r="Z228" s="9"/>
      <c r="AA228" s="9"/>
      <c r="AB228" s="9"/>
      <c r="AC228" s="9"/>
      <c r="AD228" s="9">
        <v>1</v>
      </c>
      <c r="AE228" s="9"/>
      <c r="AF228" s="9"/>
      <c r="AG228" s="9"/>
      <c r="AH228" s="9"/>
      <c r="AI228" s="9"/>
      <c r="AJ228" s="9">
        <v>1</v>
      </c>
      <c r="AK228" s="9"/>
      <c r="AL228" s="9"/>
      <c r="AM228" s="9"/>
      <c r="AN228" s="9">
        <v>1</v>
      </c>
      <c r="AO228" s="9"/>
      <c r="AP228" s="9"/>
      <c r="AQ228" s="12" t="s">
        <v>608</v>
      </c>
      <c r="AR228" s="12" t="s">
        <v>609</v>
      </c>
      <c r="AS228" s="12" t="s">
        <v>610</v>
      </c>
    </row>
    <row r="229" spans="1:45" ht="22.5" customHeight="1">
      <c r="A229" s="8">
        <f>VLOOKUP(H229,[1]検索データ!$A:$E,5,FALSE)</f>
        <v>155</v>
      </c>
      <c r="B229" s="9">
        <v>207</v>
      </c>
      <c r="C229" s="9"/>
      <c r="D229" s="9">
        <v>227</v>
      </c>
      <c r="E229" s="9" t="s">
        <v>33</v>
      </c>
      <c r="F229" s="10" t="str">
        <f>VLOOKUP(H229,[1]検索データ!$A:$C,3,FALSE)</f>
        <v>岐阜</v>
      </c>
      <c r="G229" s="10" t="str">
        <f>VLOOKUP(H229,[1]検索データ!$A:$B,2,FALSE)</f>
        <v>中央</v>
      </c>
      <c r="H229" s="9" t="s">
        <v>597</v>
      </c>
      <c r="I229" s="9" t="str">
        <f t="shared" si="3"/>
        <v>6</v>
      </c>
      <c r="J229" s="11" t="s">
        <v>168</v>
      </c>
      <c r="K229" s="7" t="s">
        <v>611</v>
      </c>
      <c r="L229" s="9"/>
      <c r="M229" s="9"/>
      <c r="N229" s="9"/>
      <c r="O229" s="9"/>
      <c r="P229" s="9">
        <v>1</v>
      </c>
      <c r="Q229" s="9"/>
      <c r="R229" s="9"/>
      <c r="S229" s="9"/>
      <c r="T229" s="9"/>
      <c r="U229" s="9">
        <v>1</v>
      </c>
      <c r="V229" s="9"/>
      <c r="W229" s="9"/>
      <c r="X229" s="9"/>
      <c r="Y229" s="9">
        <v>1</v>
      </c>
      <c r="Z229" s="9"/>
      <c r="AA229" s="9"/>
      <c r="AB229" s="9"/>
      <c r="AC229" s="9"/>
      <c r="AD229" s="9">
        <v>1</v>
      </c>
      <c r="AE229" s="9"/>
      <c r="AF229" s="9"/>
      <c r="AG229" s="9"/>
      <c r="AH229" s="9"/>
      <c r="AI229" s="9">
        <v>1</v>
      </c>
      <c r="AJ229" s="9"/>
      <c r="AK229" s="9"/>
      <c r="AL229" s="9"/>
      <c r="AM229" s="9"/>
      <c r="AN229" s="9">
        <v>1</v>
      </c>
      <c r="AO229" s="9"/>
      <c r="AP229" s="9"/>
      <c r="AQ229" s="12"/>
      <c r="AR229" s="12"/>
      <c r="AS229" s="12"/>
    </row>
    <row r="230" spans="1:45" ht="22.5" customHeight="1">
      <c r="A230" s="8">
        <f>VLOOKUP(H230,[1]検索データ!$A:$E,5,FALSE)</f>
        <v>155</v>
      </c>
      <c r="B230" s="9">
        <v>248</v>
      </c>
      <c r="C230" s="9"/>
      <c r="D230" s="9">
        <v>228</v>
      </c>
      <c r="E230" s="9" t="s">
        <v>33</v>
      </c>
      <c r="F230" s="10" t="str">
        <f>VLOOKUP(H230,[1]検索データ!$A:$C,3,FALSE)</f>
        <v>岐阜</v>
      </c>
      <c r="G230" s="10" t="str">
        <f>VLOOKUP(H230,[1]検索データ!$A:$B,2,FALSE)</f>
        <v>中央</v>
      </c>
      <c r="H230" s="9" t="s">
        <v>597</v>
      </c>
      <c r="I230" s="9" t="str">
        <f t="shared" si="3"/>
        <v>6</v>
      </c>
      <c r="J230" s="11" t="s">
        <v>168</v>
      </c>
      <c r="K230" s="7" t="s">
        <v>611</v>
      </c>
      <c r="L230" s="9"/>
      <c r="M230" s="9"/>
      <c r="N230" s="9"/>
      <c r="O230" s="9"/>
      <c r="P230" s="9">
        <v>1</v>
      </c>
      <c r="Q230" s="9"/>
      <c r="R230" s="9"/>
      <c r="S230" s="9"/>
      <c r="T230" s="9"/>
      <c r="U230" s="9">
        <v>1</v>
      </c>
      <c r="V230" s="9"/>
      <c r="W230" s="9"/>
      <c r="X230" s="9"/>
      <c r="Y230" s="9">
        <v>1</v>
      </c>
      <c r="Z230" s="9"/>
      <c r="AA230" s="9"/>
      <c r="AB230" s="9"/>
      <c r="AC230" s="9"/>
      <c r="AD230" s="9">
        <v>1</v>
      </c>
      <c r="AE230" s="9"/>
      <c r="AF230" s="9"/>
      <c r="AG230" s="9"/>
      <c r="AH230" s="9"/>
      <c r="AI230" s="9">
        <v>1</v>
      </c>
      <c r="AJ230" s="9"/>
      <c r="AK230" s="9"/>
      <c r="AL230" s="9"/>
      <c r="AM230" s="9"/>
      <c r="AN230" s="9">
        <v>1</v>
      </c>
      <c r="AO230" s="9"/>
      <c r="AP230" s="9"/>
      <c r="AQ230" s="12"/>
      <c r="AR230" s="12"/>
      <c r="AS230" s="12"/>
    </row>
    <row r="231" spans="1:45" ht="22.5" customHeight="1">
      <c r="A231" s="8">
        <f>VLOOKUP(H231,[1]検索データ!$A:$E,5,FALSE)</f>
        <v>155</v>
      </c>
      <c r="B231" s="9">
        <v>282</v>
      </c>
      <c r="C231" s="9"/>
      <c r="D231" s="9">
        <v>229</v>
      </c>
      <c r="E231" s="9" t="s">
        <v>26</v>
      </c>
      <c r="F231" s="10" t="str">
        <f>VLOOKUP(H231,[1]検索データ!$A:$C,3,FALSE)</f>
        <v>岐阜</v>
      </c>
      <c r="G231" s="10" t="str">
        <f>VLOOKUP(H231,[1]検索データ!$A:$B,2,FALSE)</f>
        <v>中央</v>
      </c>
      <c r="H231" s="9" t="s">
        <v>597</v>
      </c>
      <c r="I231" s="9" t="str">
        <f t="shared" si="3"/>
        <v>6</v>
      </c>
      <c r="J231" s="11" t="s">
        <v>48</v>
      </c>
      <c r="K231" s="7" t="s">
        <v>40</v>
      </c>
      <c r="L231" s="9"/>
      <c r="M231" s="9"/>
      <c r="N231" s="9"/>
      <c r="O231" s="9">
        <v>1</v>
      </c>
      <c r="P231" s="9"/>
      <c r="Q231" s="9"/>
      <c r="R231" s="9"/>
      <c r="S231" s="9"/>
      <c r="T231" s="9">
        <v>1</v>
      </c>
      <c r="U231" s="9"/>
      <c r="V231" s="9"/>
      <c r="W231" s="9"/>
      <c r="X231" s="9"/>
      <c r="Y231" s="9">
        <v>1</v>
      </c>
      <c r="Z231" s="9"/>
      <c r="AA231" s="9"/>
      <c r="AB231" s="9"/>
      <c r="AC231" s="9"/>
      <c r="AD231" s="9">
        <v>1</v>
      </c>
      <c r="AE231" s="9"/>
      <c r="AF231" s="9"/>
      <c r="AG231" s="9"/>
      <c r="AH231" s="9"/>
      <c r="AI231" s="9">
        <v>1</v>
      </c>
      <c r="AJ231" s="9"/>
      <c r="AK231" s="9"/>
      <c r="AL231" s="9"/>
      <c r="AM231" s="9"/>
      <c r="AN231" s="9">
        <v>1</v>
      </c>
      <c r="AO231" s="9"/>
      <c r="AP231" s="9"/>
      <c r="AQ231" s="12"/>
      <c r="AR231" s="12" t="s">
        <v>612</v>
      </c>
      <c r="AS231" s="12"/>
    </row>
    <row r="232" spans="1:45" ht="42.75" customHeight="1">
      <c r="A232" s="8">
        <f>VLOOKUP(H232,[1]検索データ!$A:$E,5,FALSE)</f>
        <v>155</v>
      </c>
      <c r="B232" s="9">
        <v>286</v>
      </c>
      <c r="C232" s="9"/>
      <c r="D232" s="9">
        <v>230</v>
      </c>
      <c r="E232" s="9" t="s">
        <v>33</v>
      </c>
      <c r="F232" s="10" t="str">
        <f>VLOOKUP(H232,[1]検索データ!$A:$C,3,FALSE)</f>
        <v>岐阜</v>
      </c>
      <c r="G232" s="10" t="str">
        <f>VLOOKUP(H232,[1]検索データ!$A:$B,2,FALSE)</f>
        <v>中央</v>
      </c>
      <c r="H232" s="9" t="s">
        <v>597</v>
      </c>
      <c r="I232" s="9" t="str">
        <f t="shared" si="3"/>
        <v>6</v>
      </c>
      <c r="J232" s="11" t="s">
        <v>56</v>
      </c>
      <c r="K232" s="7" t="s">
        <v>36</v>
      </c>
      <c r="L232" s="9"/>
      <c r="M232" s="9"/>
      <c r="N232" s="9"/>
      <c r="O232" s="9">
        <v>1</v>
      </c>
      <c r="P232" s="9"/>
      <c r="Q232" s="9"/>
      <c r="R232" s="9"/>
      <c r="S232" s="9"/>
      <c r="T232" s="9">
        <v>1</v>
      </c>
      <c r="U232" s="9"/>
      <c r="V232" s="9"/>
      <c r="W232" s="9"/>
      <c r="X232" s="9"/>
      <c r="Y232" s="9">
        <v>1</v>
      </c>
      <c r="Z232" s="9"/>
      <c r="AA232" s="9"/>
      <c r="AB232" s="9"/>
      <c r="AC232" s="9"/>
      <c r="AD232" s="9">
        <v>1</v>
      </c>
      <c r="AE232" s="9"/>
      <c r="AF232" s="9"/>
      <c r="AG232" s="9"/>
      <c r="AH232" s="9"/>
      <c r="AI232" s="9">
        <v>1</v>
      </c>
      <c r="AJ232" s="9"/>
      <c r="AK232" s="9"/>
      <c r="AL232" s="9"/>
      <c r="AM232" s="9"/>
      <c r="AN232" s="9">
        <v>1</v>
      </c>
      <c r="AO232" s="9"/>
      <c r="AP232" s="9"/>
      <c r="AQ232" s="12"/>
      <c r="AR232" s="12" t="s">
        <v>613</v>
      </c>
      <c r="AS232" s="12"/>
    </row>
    <row r="233" spans="1:45" ht="100.5" customHeight="1">
      <c r="A233" s="8">
        <f>VLOOKUP(H233,[1]検索データ!$A:$E,5,FALSE)</f>
        <v>155</v>
      </c>
      <c r="B233" s="9">
        <v>367</v>
      </c>
      <c r="C233" s="9"/>
      <c r="D233" s="9">
        <v>231</v>
      </c>
      <c r="E233" s="9" t="s">
        <v>33</v>
      </c>
      <c r="F233" s="10" t="str">
        <f>VLOOKUP(H233,[1]検索データ!$A:$C,3,FALSE)</f>
        <v>岐阜</v>
      </c>
      <c r="G233" s="10" t="str">
        <f>VLOOKUP(H233,[1]検索データ!$A:$B,2,FALSE)</f>
        <v>中央</v>
      </c>
      <c r="H233" s="9" t="s">
        <v>597</v>
      </c>
      <c r="I233" s="9" t="str">
        <f t="shared" si="3"/>
        <v>7</v>
      </c>
      <c r="J233" s="11" t="s">
        <v>159</v>
      </c>
      <c r="K233" s="7"/>
      <c r="L233" s="9"/>
      <c r="M233" s="9"/>
      <c r="N233" s="9"/>
      <c r="O233" s="9"/>
      <c r="P233" s="9">
        <v>1</v>
      </c>
      <c r="Q233" s="9"/>
      <c r="R233" s="9"/>
      <c r="S233" s="9"/>
      <c r="T233" s="9"/>
      <c r="U233" s="9">
        <v>1</v>
      </c>
      <c r="V233" s="9"/>
      <c r="W233" s="9"/>
      <c r="X233" s="9"/>
      <c r="Y233" s="9">
        <v>1</v>
      </c>
      <c r="Z233" s="9"/>
      <c r="AA233" s="9"/>
      <c r="AB233" s="9"/>
      <c r="AC233" s="9">
        <v>1</v>
      </c>
      <c r="AD233" s="9"/>
      <c r="AE233" s="9"/>
      <c r="AF233" s="9"/>
      <c r="AG233" s="9"/>
      <c r="AH233" s="9">
        <v>1</v>
      </c>
      <c r="AI233" s="9"/>
      <c r="AJ233" s="9"/>
      <c r="AK233" s="9"/>
      <c r="AL233" s="9"/>
      <c r="AM233" s="9"/>
      <c r="AN233" s="9">
        <v>1</v>
      </c>
      <c r="AO233" s="9"/>
      <c r="AP233" s="9"/>
      <c r="AQ233" s="12"/>
      <c r="AR233" s="12" t="s">
        <v>614</v>
      </c>
      <c r="AS233" s="12" t="s">
        <v>615</v>
      </c>
    </row>
    <row r="234" spans="1:45" ht="72" customHeight="1">
      <c r="A234" s="8">
        <f>VLOOKUP(H234,[1]検索データ!$A:$E,5,FALSE)</f>
        <v>156</v>
      </c>
      <c r="B234" s="9">
        <v>106</v>
      </c>
      <c r="C234" s="9"/>
      <c r="D234" s="9">
        <v>232</v>
      </c>
      <c r="E234" s="9" t="s">
        <v>33</v>
      </c>
      <c r="F234" s="10" t="str">
        <f>VLOOKUP(H234,[1]検索データ!$A:$C,3,FALSE)</f>
        <v>岐阜</v>
      </c>
      <c r="G234" s="10" t="str">
        <f>VLOOKUP(H234,[1]検索データ!$A:$B,2,FALSE)</f>
        <v>中央</v>
      </c>
      <c r="H234" s="9" t="s">
        <v>616</v>
      </c>
      <c r="I234" s="9" t="str">
        <f t="shared" si="3"/>
        <v>3</v>
      </c>
      <c r="J234" s="11" t="s">
        <v>130</v>
      </c>
      <c r="K234" s="7" t="s">
        <v>40</v>
      </c>
      <c r="L234" s="9"/>
      <c r="M234" s="9"/>
      <c r="N234" s="9"/>
      <c r="O234" s="9"/>
      <c r="P234" s="9">
        <v>1</v>
      </c>
      <c r="Q234" s="9"/>
      <c r="R234" s="9"/>
      <c r="S234" s="9"/>
      <c r="T234" s="9"/>
      <c r="U234" s="9">
        <v>1</v>
      </c>
      <c r="V234" s="9"/>
      <c r="W234" s="9"/>
      <c r="X234" s="9"/>
      <c r="Y234" s="9">
        <v>1</v>
      </c>
      <c r="Z234" s="9"/>
      <c r="AA234" s="9"/>
      <c r="AB234" s="9"/>
      <c r="AC234" s="9">
        <v>1</v>
      </c>
      <c r="AD234" s="9"/>
      <c r="AE234" s="9"/>
      <c r="AF234" s="9"/>
      <c r="AG234" s="9"/>
      <c r="AH234" s="9">
        <v>1</v>
      </c>
      <c r="AI234" s="9"/>
      <c r="AJ234" s="9"/>
      <c r="AK234" s="9"/>
      <c r="AL234" s="9"/>
      <c r="AM234" s="9"/>
      <c r="AN234" s="9">
        <v>1</v>
      </c>
      <c r="AO234" s="9"/>
      <c r="AP234" s="9"/>
      <c r="AQ234" s="12"/>
      <c r="AR234" s="12" t="s">
        <v>617</v>
      </c>
      <c r="AS234" s="12" t="s">
        <v>618</v>
      </c>
    </row>
    <row r="235" spans="1:45" ht="149.25" customHeight="1">
      <c r="A235" s="8">
        <f>VLOOKUP(H235,[1]検索データ!$A:$E,5,FALSE)</f>
        <v>156</v>
      </c>
      <c r="B235" s="9">
        <v>227</v>
      </c>
      <c r="C235" s="9"/>
      <c r="D235" s="9">
        <v>233</v>
      </c>
      <c r="E235" s="9" t="s">
        <v>33</v>
      </c>
      <c r="F235" s="10" t="str">
        <f>VLOOKUP(H235,[1]検索データ!$A:$C,3,FALSE)</f>
        <v>岐阜</v>
      </c>
      <c r="G235" s="10" t="str">
        <f>VLOOKUP(H235,[1]検索データ!$A:$B,2,FALSE)</f>
        <v>中央</v>
      </c>
      <c r="H235" s="9" t="s">
        <v>616</v>
      </c>
      <c r="I235" s="9" t="str">
        <f t="shared" si="3"/>
        <v>5</v>
      </c>
      <c r="J235" s="11" t="s">
        <v>109</v>
      </c>
      <c r="K235" s="7" t="s">
        <v>619</v>
      </c>
      <c r="L235" s="9"/>
      <c r="M235" s="9"/>
      <c r="N235" s="9"/>
      <c r="O235" s="9"/>
      <c r="P235" s="9"/>
      <c r="Q235" s="9">
        <v>1</v>
      </c>
      <c r="R235" s="9"/>
      <c r="S235" s="9"/>
      <c r="T235" s="9"/>
      <c r="U235" s="9">
        <v>1</v>
      </c>
      <c r="V235" s="9"/>
      <c r="W235" s="9"/>
      <c r="X235" s="9"/>
      <c r="Y235" s="9"/>
      <c r="Z235" s="9">
        <v>1</v>
      </c>
      <c r="AA235" s="9"/>
      <c r="AB235" s="9"/>
      <c r="AC235" s="9"/>
      <c r="AD235" s="9"/>
      <c r="AE235" s="9"/>
      <c r="AF235" s="9">
        <v>1</v>
      </c>
      <c r="AG235" s="9"/>
      <c r="AH235" s="9"/>
      <c r="AI235" s="9"/>
      <c r="AJ235" s="9"/>
      <c r="AK235" s="9">
        <v>1</v>
      </c>
      <c r="AL235" s="9"/>
      <c r="AM235" s="9"/>
      <c r="AN235" s="9"/>
      <c r="AO235" s="9">
        <v>1</v>
      </c>
      <c r="AP235" s="9"/>
      <c r="AQ235" s="12" t="s">
        <v>620</v>
      </c>
      <c r="AR235" s="12" t="s">
        <v>621</v>
      </c>
      <c r="AS235" s="12"/>
    </row>
    <row r="236" spans="1:45" ht="27.75" customHeight="1">
      <c r="A236" s="8">
        <f>VLOOKUP(H236,[1]検索データ!$A:$E,5,FALSE)</f>
        <v>160</v>
      </c>
      <c r="B236" s="9">
        <v>267</v>
      </c>
      <c r="C236" s="9"/>
      <c r="D236" s="9">
        <v>234</v>
      </c>
      <c r="E236" s="9" t="s">
        <v>26</v>
      </c>
      <c r="F236" s="10" t="str">
        <f>VLOOKUP(H236,[1]検索データ!$A:$C,3,FALSE)</f>
        <v>岐阜</v>
      </c>
      <c r="G236" s="10" t="str">
        <f>VLOOKUP(H236,[1]検索データ!$A:$B,2,FALSE)</f>
        <v>中央</v>
      </c>
      <c r="H236" s="9" t="s">
        <v>622</v>
      </c>
      <c r="I236" s="9" t="str">
        <f t="shared" si="3"/>
        <v>3</v>
      </c>
      <c r="J236" s="11" t="s">
        <v>623</v>
      </c>
      <c r="K236" s="7" t="s">
        <v>326</v>
      </c>
      <c r="L236" s="9"/>
      <c r="M236" s="9"/>
      <c r="N236" s="9">
        <v>1</v>
      </c>
      <c r="O236" s="9"/>
      <c r="P236" s="9"/>
      <c r="Q236" s="9"/>
      <c r="R236" s="9"/>
      <c r="S236" s="9"/>
      <c r="T236" s="9">
        <v>1</v>
      </c>
      <c r="U236" s="9"/>
      <c r="V236" s="9"/>
      <c r="W236" s="9"/>
      <c r="X236" s="9">
        <v>1</v>
      </c>
      <c r="Y236" s="9"/>
      <c r="Z236" s="9"/>
      <c r="AA236" s="9"/>
      <c r="AB236" s="9"/>
      <c r="AC236" s="9">
        <v>1</v>
      </c>
      <c r="AD236" s="9"/>
      <c r="AE236" s="9"/>
      <c r="AF236" s="9"/>
      <c r="AG236" s="9"/>
      <c r="AH236" s="9">
        <v>1</v>
      </c>
      <c r="AI236" s="9"/>
      <c r="AJ236" s="9"/>
      <c r="AK236" s="9"/>
      <c r="AL236" s="9"/>
      <c r="AM236" s="9">
        <v>1</v>
      </c>
      <c r="AN236" s="9"/>
      <c r="AO236" s="9"/>
      <c r="AP236" s="9"/>
      <c r="AQ236" s="12"/>
      <c r="AR236" s="12"/>
      <c r="AS236" s="12"/>
    </row>
    <row r="237" spans="1:45" ht="71.25" customHeight="1">
      <c r="A237" s="8">
        <f>VLOOKUP(H237,[1]検索データ!$A:$E,5,FALSE)</f>
        <v>160</v>
      </c>
      <c r="B237" s="9">
        <v>311</v>
      </c>
      <c r="C237" s="9" t="s">
        <v>624</v>
      </c>
      <c r="D237" s="9">
        <v>235</v>
      </c>
      <c r="E237" s="9" t="s">
        <v>26</v>
      </c>
      <c r="F237" s="10" t="str">
        <f>VLOOKUP(H237,[1]検索データ!$A:$C,3,FALSE)</f>
        <v>岐阜</v>
      </c>
      <c r="G237" s="10" t="str">
        <f>VLOOKUP(H237,[1]検索データ!$A:$B,2,FALSE)</f>
        <v>中央</v>
      </c>
      <c r="H237" s="9" t="s">
        <v>622</v>
      </c>
      <c r="I237" s="9" t="str">
        <f t="shared" si="3"/>
        <v>6</v>
      </c>
      <c r="J237" s="11" t="s">
        <v>118</v>
      </c>
      <c r="K237" s="7" t="s">
        <v>44</v>
      </c>
      <c r="L237" s="9"/>
      <c r="M237" s="9"/>
      <c r="N237" s="9"/>
      <c r="O237" s="9"/>
      <c r="P237" s="9">
        <v>1</v>
      </c>
      <c r="Q237" s="9"/>
      <c r="R237" s="9"/>
      <c r="S237" s="9"/>
      <c r="T237" s="9"/>
      <c r="U237" s="9"/>
      <c r="V237" s="9">
        <v>1</v>
      </c>
      <c r="W237" s="9"/>
      <c r="X237" s="9"/>
      <c r="Y237" s="9"/>
      <c r="Z237" s="9">
        <v>1</v>
      </c>
      <c r="AA237" s="9"/>
      <c r="AB237" s="9"/>
      <c r="AC237" s="9"/>
      <c r="AD237" s="9"/>
      <c r="AE237" s="9"/>
      <c r="AF237" s="9">
        <v>1</v>
      </c>
      <c r="AG237" s="9"/>
      <c r="AH237" s="9"/>
      <c r="AI237" s="9"/>
      <c r="AJ237" s="9">
        <v>1</v>
      </c>
      <c r="AK237" s="9"/>
      <c r="AL237" s="9"/>
      <c r="AM237" s="9"/>
      <c r="AN237" s="9"/>
      <c r="AO237" s="9">
        <v>1</v>
      </c>
      <c r="AP237" s="9"/>
      <c r="AQ237" s="12" t="s">
        <v>625</v>
      </c>
      <c r="AR237" s="12" t="s">
        <v>626</v>
      </c>
      <c r="AS237" s="12" t="s">
        <v>627</v>
      </c>
    </row>
    <row r="238" spans="1:45" ht="72" customHeight="1">
      <c r="A238" s="8">
        <f>VLOOKUP(H238,[1]検索データ!$A:$E,5,FALSE)</f>
        <v>160</v>
      </c>
      <c r="B238" s="9">
        <v>363</v>
      </c>
      <c r="C238" s="9"/>
      <c r="D238" s="9">
        <v>236</v>
      </c>
      <c r="E238" s="9" t="s">
        <v>26</v>
      </c>
      <c r="F238" s="10" t="str">
        <f>VLOOKUP(H238,[1]検索データ!$A:$C,3,FALSE)</f>
        <v>岐阜</v>
      </c>
      <c r="G238" s="10" t="str">
        <f>VLOOKUP(H238,[1]検索データ!$A:$B,2,FALSE)</f>
        <v>中央</v>
      </c>
      <c r="H238" s="9" t="s">
        <v>622</v>
      </c>
      <c r="I238" s="9" t="str">
        <f t="shared" si="3"/>
        <v>5</v>
      </c>
      <c r="J238" s="11" t="s">
        <v>28</v>
      </c>
      <c r="K238" s="7" t="s">
        <v>326</v>
      </c>
      <c r="L238" s="9"/>
      <c r="M238" s="9"/>
      <c r="N238" s="9"/>
      <c r="O238" s="9"/>
      <c r="P238" s="9"/>
      <c r="Q238" s="9"/>
      <c r="R238" s="9"/>
      <c r="S238" s="9"/>
      <c r="T238" s="9"/>
      <c r="U238" s="9"/>
      <c r="V238" s="9">
        <v>1</v>
      </c>
      <c r="W238" s="9"/>
      <c r="X238" s="9"/>
      <c r="Y238" s="9"/>
      <c r="Z238" s="9"/>
      <c r="AA238" s="9">
        <v>1</v>
      </c>
      <c r="AB238" s="9"/>
      <c r="AC238" s="9"/>
      <c r="AD238" s="9"/>
      <c r="AE238" s="9"/>
      <c r="AF238" s="9"/>
      <c r="AG238" s="9"/>
      <c r="AH238" s="9"/>
      <c r="AI238" s="9"/>
      <c r="AJ238" s="9"/>
      <c r="AK238" s="9"/>
      <c r="AL238" s="9"/>
      <c r="AM238" s="9"/>
      <c r="AN238" s="9"/>
      <c r="AO238" s="9"/>
      <c r="AP238" s="9">
        <v>1</v>
      </c>
      <c r="AQ238" s="12"/>
      <c r="AR238" s="12" t="s">
        <v>628</v>
      </c>
      <c r="AS238" s="12"/>
    </row>
    <row r="239" spans="1:45" ht="62.25" customHeight="1">
      <c r="A239" s="8">
        <f>VLOOKUP(H239,[1]検索データ!$A:$E,5,FALSE)</f>
        <v>160</v>
      </c>
      <c r="B239" s="9">
        <v>412</v>
      </c>
      <c r="C239" s="9"/>
      <c r="D239" s="9">
        <v>237</v>
      </c>
      <c r="E239" s="9" t="s">
        <v>26</v>
      </c>
      <c r="F239" s="10" t="str">
        <f>VLOOKUP(H239,[1]検索データ!$A:$C,3,FALSE)</f>
        <v>岐阜</v>
      </c>
      <c r="G239" s="10" t="str">
        <f>VLOOKUP(H239,[1]検索データ!$A:$B,2,FALSE)</f>
        <v>中央</v>
      </c>
      <c r="H239" s="9" t="s">
        <v>622</v>
      </c>
      <c r="I239" s="9" t="str">
        <f t="shared" si="3"/>
        <v>6</v>
      </c>
      <c r="J239" s="11" t="s">
        <v>214</v>
      </c>
      <c r="K239" s="7" t="s">
        <v>144</v>
      </c>
      <c r="L239" s="9"/>
      <c r="M239" s="9"/>
      <c r="N239" s="9"/>
      <c r="O239" s="9"/>
      <c r="P239" s="9"/>
      <c r="Q239" s="9">
        <v>1</v>
      </c>
      <c r="R239" s="9"/>
      <c r="S239" s="9"/>
      <c r="T239" s="9"/>
      <c r="U239" s="9">
        <v>1</v>
      </c>
      <c r="V239" s="9"/>
      <c r="W239" s="9"/>
      <c r="X239" s="9"/>
      <c r="Y239" s="9"/>
      <c r="Z239" s="9"/>
      <c r="AA239" s="9">
        <v>1</v>
      </c>
      <c r="AB239" s="9"/>
      <c r="AC239" s="9">
        <v>1</v>
      </c>
      <c r="AD239" s="9"/>
      <c r="AE239" s="9"/>
      <c r="AF239" s="9"/>
      <c r="AG239" s="9"/>
      <c r="AH239" s="9">
        <v>1</v>
      </c>
      <c r="AI239" s="9"/>
      <c r="AJ239" s="9"/>
      <c r="AK239" s="9"/>
      <c r="AL239" s="9"/>
      <c r="AM239" s="9"/>
      <c r="AN239" s="9">
        <v>1</v>
      </c>
      <c r="AO239" s="9"/>
      <c r="AP239" s="9"/>
      <c r="AQ239" s="12"/>
      <c r="AR239" s="12" t="s">
        <v>629</v>
      </c>
      <c r="AS239" s="12" t="s">
        <v>630</v>
      </c>
    </row>
    <row r="240" spans="1:45" ht="62.25" customHeight="1">
      <c r="A240" s="8">
        <f>VLOOKUP(H240,[1]検索データ!$A:$E,5,FALSE)</f>
        <v>161</v>
      </c>
      <c r="B240" s="9">
        <v>425</v>
      </c>
      <c r="C240" s="9"/>
      <c r="D240" s="9">
        <v>238</v>
      </c>
      <c r="E240" s="9" t="s">
        <v>26</v>
      </c>
      <c r="F240" s="10" t="str">
        <f>VLOOKUP(H240,[1]検索データ!$A:$C,3,FALSE)</f>
        <v>岐阜</v>
      </c>
      <c r="G240" s="10" t="str">
        <f>VLOOKUP(H240,[1]検索データ!$A:$B,2,FALSE)</f>
        <v>中央</v>
      </c>
      <c r="H240" s="9" t="s">
        <v>631</v>
      </c>
      <c r="I240" s="9" t="str">
        <f t="shared" si="3"/>
        <v>7</v>
      </c>
      <c r="J240" s="11" t="s">
        <v>231</v>
      </c>
      <c r="K240" s="7" t="s">
        <v>44</v>
      </c>
      <c r="L240" s="9"/>
      <c r="M240" s="9"/>
      <c r="N240" s="9"/>
      <c r="O240" s="9">
        <v>1</v>
      </c>
      <c r="P240" s="9"/>
      <c r="Q240" s="9"/>
      <c r="R240" s="9"/>
      <c r="S240" s="9"/>
      <c r="T240" s="9"/>
      <c r="U240" s="9">
        <v>1</v>
      </c>
      <c r="V240" s="9"/>
      <c r="W240" s="9"/>
      <c r="X240" s="9"/>
      <c r="Y240" s="9">
        <v>1</v>
      </c>
      <c r="Z240" s="9"/>
      <c r="AA240" s="9"/>
      <c r="AB240" s="9"/>
      <c r="AC240" s="9"/>
      <c r="AD240" s="9">
        <v>1</v>
      </c>
      <c r="AE240" s="9"/>
      <c r="AF240" s="9"/>
      <c r="AG240" s="9"/>
      <c r="AH240" s="9"/>
      <c r="AI240" s="9"/>
      <c r="AJ240" s="9"/>
      <c r="AK240" s="9">
        <v>1</v>
      </c>
      <c r="AL240" s="9"/>
      <c r="AM240" s="9"/>
      <c r="AN240" s="9">
        <v>1</v>
      </c>
      <c r="AO240" s="9"/>
      <c r="AP240" s="9"/>
      <c r="AQ240" s="12"/>
      <c r="AR240" s="12" t="s">
        <v>632</v>
      </c>
      <c r="AS240" s="12" t="s">
        <v>633</v>
      </c>
    </row>
    <row r="241" spans="1:45" ht="85.5" customHeight="1">
      <c r="A241" s="8">
        <f>VLOOKUP(H241,[1]検索データ!$A:$E,5,FALSE)</f>
        <v>162</v>
      </c>
      <c r="B241" s="9">
        <v>204</v>
      </c>
      <c r="C241" s="9"/>
      <c r="D241" s="9">
        <v>239</v>
      </c>
      <c r="E241" s="9" t="s">
        <v>26</v>
      </c>
      <c r="F241" s="10" t="str">
        <f>VLOOKUP(H241,[1]検索データ!$A:$C,3,FALSE)</f>
        <v>岐阜</v>
      </c>
      <c r="G241" s="10" t="str">
        <f>VLOOKUP(H241,[1]検索データ!$A:$B,2,FALSE)</f>
        <v>中央</v>
      </c>
      <c r="H241" s="9" t="s">
        <v>365</v>
      </c>
      <c r="I241" s="9" t="str">
        <f t="shared" si="3"/>
        <v>6</v>
      </c>
      <c r="J241" s="11" t="s">
        <v>214</v>
      </c>
      <c r="K241" s="7"/>
      <c r="L241" s="9"/>
      <c r="M241" s="9"/>
      <c r="N241" s="9"/>
      <c r="O241" s="9"/>
      <c r="P241" s="9"/>
      <c r="Q241" s="9">
        <v>1</v>
      </c>
      <c r="R241" s="9"/>
      <c r="S241" s="9"/>
      <c r="T241" s="9"/>
      <c r="U241" s="9">
        <v>1</v>
      </c>
      <c r="V241" s="9"/>
      <c r="W241" s="9"/>
      <c r="X241" s="9"/>
      <c r="Y241" s="9">
        <v>1</v>
      </c>
      <c r="Z241" s="9"/>
      <c r="AA241" s="9"/>
      <c r="AB241" s="9"/>
      <c r="AC241" s="9"/>
      <c r="AD241" s="9"/>
      <c r="AE241" s="9">
        <v>1</v>
      </c>
      <c r="AF241" s="9"/>
      <c r="AG241" s="9"/>
      <c r="AH241" s="9"/>
      <c r="AI241" s="9"/>
      <c r="AJ241" s="9">
        <v>1</v>
      </c>
      <c r="AK241" s="9"/>
      <c r="AL241" s="9"/>
      <c r="AM241" s="9"/>
      <c r="AN241" s="9"/>
      <c r="AO241" s="9">
        <v>1</v>
      </c>
      <c r="AP241" s="9"/>
      <c r="AQ241" s="12"/>
      <c r="AR241" s="12" t="s">
        <v>634</v>
      </c>
      <c r="AS241" s="12" t="s">
        <v>635</v>
      </c>
    </row>
    <row r="242" spans="1:45" ht="56.25" customHeight="1">
      <c r="A242" s="8">
        <f>VLOOKUP(H242,[1]検索データ!$A:$E,5,FALSE)</f>
        <v>162</v>
      </c>
      <c r="B242" s="9">
        <v>426</v>
      </c>
      <c r="C242" s="9"/>
      <c r="D242" s="9">
        <v>240</v>
      </c>
      <c r="E242" s="9" t="s">
        <v>26</v>
      </c>
      <c r="F242" s="10" t="str">
        <f>VLOOKUP(H242,[1]検索データ!$A:$C,3,FALSE)</f>
        <v>岐阜</v>
      </c>
      <c r="G242" s="10" t="str">
        <f>VLOOKUP(H242,[1]検索データ!$A:$B,2,FALSE)</f>
        <v>中央</v>
      </c>
      <c r="H242" s="9" t="s">
        <v>365</v>
      </c>
      <c r="I242" s="9" t="str">
        <f t="shared" si="3"/>
        <v>7</v>
      </c>
      <c r="J242" s="11" t="s">
        <v>93</v>
      </c>
      <c r="K242" s="7" t="s">
        <v>507</v>
      </c>
      <c r="L242" s="9"/>
      <c r="M242" s="9"/>
      <c r="N242" s="9"/>
      <c r="O242" s="9"/>
      <c r="P242" s="9">
        <v>1</v>
      </c>
      <c r="Q242" s="9"/>
      <c r="R242" s="9"/>
      <c r="S242" s="9"/>
      <c r="T242" s="9">
        <v>1</v>
      </c>
      <c r="U242" s="9"/>
      <c r="V242" s="9"/>
      <c r="W242" s="9"/>
      <c r="X242" s="9"/>
      <c r="Y242" s="9"/>
      <c r="Z242" s="9">
        <v>1</v>
      </c>
      <c r="AA242" s="9"/>
      <c r="AB242" s="9"/>
      <c r="AC242" s="9"/>
      <c r="AD242" s="9"/>
      <c r="AE242" s="9">
        <v>1</v>
      </c>
      <c r="AF242" s="9"/>
      <c r="AG242" s="9"/>
      <c r="AH242" s="9"/>
      <c r="AI242" s="9"/>
      <c r="AJ242" s="9"/>
      <c r="AK242" s="9">
        <v>1</v>
      </c>
      <c r="AL242" s="9"/>
      <c r="AM242" s="9"/>
      <c r="AN242" s="9"/>
      <c r="AO242" s="9">
        <v>1</v>
      </c>
      <c r="AP242" s="9"/>
      <c r="AQ242" s="12" t="s">
        <v>636</v>
      </c>
      <c r="AR242" s="12" t="s">
        <v>637</v>
      </c>
      <c r="AS242" s="12" t="s">
        <v>638</v>
      </c>
    </row>
    <row r="243" spans="1:45" ht="192" customHeight="1">
      <c r="A243" s="8">
        <f>VLOOKUP(H243,[1]検索データ!$A:$E,5,FALSE)</f>
        <v>164</v>
      </c>
      <c r="B243" s="9">
        <v>128</v>
      </c>
      <c r="C243" s="10"/>
      <c r="D243" s="9">
        <v>241</v>
      </c>
      <c r="E243" s="10" t="s">
        <v>26</v>
      </c>
      <c r="F243" s="10" t="str">
        <f>VLOOKUP(H243,[1]検索データ!$A:$C,3,FALSE)</f>
        <v>岐阜</v>
      </c>
      <c r="G243" s="10" t="str">
        <f>VLOOKUP(H243,[1]検索データ!$A:$B,2,FALSE)</f>
        <v>中央</v>
      </c>
      <c r="H243" s="10" t="s">
        <v>639</v>
      </c>
      <c r="I243" s="9" t="str">
        <f t="shared" si="3"/>
        <v>8</v>
      </c>
      <c r="J243" s="17" t="s">
        <v>506</v>
      </c>
      <c r="K243" s="18" t="s">
        <v>44</v>
      </c>
      <c r="L243" s="10"/>
      <c r="M243" s="10"/>
      <c r="N243" s="10"/>
      <c r="O243" s="10"/>
      <c r="P243" s="10"/>
      <c r="Q243" s="10">
        <v>1</v>
      </c>
      <c r="R243" s="10"/>
      <c r="S243" s="10"/>
      <c r="T243" s="10">
        <v>1</v>
      </c>
      <c r="U243" s="10"/>
      <c r="V243" s="10"/>
      <c r="W243" s="10"/>
      <c r="X243" s="10"/>
      <c r="Y243" s="10"/>
      <c r="Z243" s="10"/>
      <c r="AA243" s="10">
        <v>1</v>
      </c>
      <c r="AB243" s="10"/>
      <c r="AC243" s="10"/>
      <c r="AD243" s="10"/>
      <c r="AE243" s="10"/>
      <c r="AF243" s="10">
        <v>1</v>
      </c>
      <c r="AG243" s="10"/>
      <c r="AH243" s="10"/>
      <c r="AI243" s="10"/>
      <c r="AJ243" s="10"/>
      <c r="AK243" s="10">
        <v>1</v>
      </c>
      <c r="AL243" s="10"/>
      <c r="AM243" s="10"/>
      <c r="AN243" s="10"/>
      <c r="AO243" s="10">
        <v>1</v>
      </c>
      <c r="AP243" s="10"/>
      <c r="AQ243" s="12" t="s">
        <v>640</v>
      </c>
      <c r="AR243" s="12" t="s">
        <v>641</v>
      </c>
      <c r="AS243" s="12" t="s">
        <v>642</v>
      </c>
    </row>
    <row r="244" spans="1:45" ht="56.25" customHeight="1">
      <c r="A244" s="8">
        <f>VLOOKUP(H244,[1]検索データ!$A:$E,5,FALSE)</f>
        <v>164</v>
      </c>
      <c r="B244" s="9">
        <v>241</v>
      </c>
      <c r="C244" s="9"/>
      <c r="D244" s="9">
        <v>242</v>
      </c>
      <c r="E244" s="9" t="s">
        <v>26</v>
      </c>
      <c r="F244" s="10" t="str">
        <f>VLOOKUP(H244,[1]検索データ!$A:$C,3,FALSE)</f>
        <v>岐阜</v>
      </c>
      <c r="G244" s="10" t="str">
        <f>VLOOKUP(H244,[1]検索データ!$A:$B,2,FALSE)</f>
        <v>中央</v>
      </c>
      <c r="H244" s="9" t="s">
        <v>639</v>
      </c>
      <c r="I244" s="9" t="str">
        <f t="shared" si="3"/>
        <v>6</v>
      </c>
      <c r="J244" s="11" t="s">
        <v>214</v>
      </c>
      <c r="K244" s="7" t="s">
        <v>326</v>
      </c>
      <c r="L244" s="9"/>
      <c r="M244" s="9"/>
      <c r="N244" s="9"/>
      <c r="O244" s="9"/>
      <c r="P244" s="9"/>
      <c r="Q244" s="9">
        <v>1</v>
      </c>
      <c r="R244" s="9"/>
      <c r="S244" s="9"/>
      <c r="T244" s="9"/>
      <c r="U244" s="9">
        <v>1</v>
      </c>
      <c r="V244" s="9"/>
      <c r="W244" s="9"/>
      <c r="X244" s="9"/>
      <c r="Y244" s="9">
        <v>1</v>
      </c>
      <c r="Z244" s="9"/>
      <c r="AA244" s="9"/>
      <c r="AB244" s="9"/>
      <c r="AC244" s="9"/>
      <c r="AD244" s="9"/>
      <c r="AE244" s="9">
        <v>1</v>
      </c>
      <c r="AF244" s="9"/>
      <c r="AG244" s="9"/>
      <c r="AH244" s="9"/>
      <c r="AI244" s="9">
        <v>1</v>
      </c>
      <c r="AJ244" s="9"/>
      <c r="AK244" s="9"/>
      <c r="AL244" s="9"/>
      <c r="AM244" s="9"/>
      <c r="AN244" s="9"/>
      <c r="AO244" s="9">
        <v>1</v>
      </c>
      <c r="AP244" s="9"/>
      <c r="AQ244" s="12"/>
      <c r="AR244" s="12" t="s">
        <v>643</v>
      </c>
      <c r="AS244" s="12" t="s">
        <v>644</v>
      </c>
    </row>
    <row r="245" spans="1:45" ht="38.25" customHeight="1">
      <c r="A245" s="8">
        <f>VLOOKUP(H245,[1]検索データ!$A:$E,5,FALSE)</f>
        <v>168</v>
      </c>
      <c r="B245" s="9">
        <v>46</v>
      </c>
      <c r="C245" s="9"/>
      <c r="D245" s="9">
        <v>243</v>
      </c>
      <c r="E245" s="9" t="s">
        <v>33</v>
      </c>
      <c r="F245" s="10" t="str">
        <f>VLOOKUP(H245,[1]検索データ!$A:$C,3,FALSE)</f>
        <v>長野</v>
      </c>
      <c r="G245" s="10" t="str">
        <f>VLOOKUP(H245,[1]検索データ!$A:$B,2,FALSE)</f>
        <v>中央</v>
      </c>
      <c r="H245" s="9" t="s">
        <v>645</v>
      </c>
      <c r="I245" s="9" t="str">
        <f t="shared" si="3"/>
        <v>2</v>
      </c>
      <c r="J245" s="11" t="s">
        <v>381</v>
      </c>
      <c r="K245" s="7"/>
      <c r="L245" s="9"/>
      <c r="M245" s="9"/>
      <c r="N245" s="9"/>
      <c r="O245" s="9"/>
      <c r="P245" s="9">
        <v>1</v>
      </c>
      <c r="Q245" s="9"/>
      <c r="R245" s="9"/>
      <c r="S245" s="9"/>
      <c r="T245" s="9">
        <v>1</v>
      </c>
      <c r="U245" s="9"/>
      <c r="V245" s="9"/>
      <c r="W245" s="9"/>
      <c r="X245" s="9"/>
      <c r="Y245" s="9"/>
      <c r="Z245" s="9">
        <v>1</v>
      </c>
      <c r="AA245" s="9"/>
      <c r="AB245" s="9"/>
      <c r="AC245" s="9"/>
      <c r="AD245" s="9"/>
      <c r="AE245" s="9">
        <v>1</v>
      </c>
      <c r="AF245" s="9"/>
      <c r="AG245" s="9"/>
      <c r="AH245" s="9"/>
      <c r="AI245" s="9"/>
      <c r="AJ245" s="9">
        <v>1</v>
      </c>
      <c r="AK245" s="9"/>
      <c r="AL245" s="9"/>
      <c r="AM245" s="9">
        <v>1</v>
      </c>
      <c r="AN245" s="9"/>
      <c r="AO245" s="9"/>
      <c r="AP245" s="9"/>
      <c r="AQ245" s="12"/>
      <c r="AR245" s="12" t="s">
        <v>646</v>
      </c>
      <c r="AS245" s="12"/>
    </row>
    <row r="246" spans="1:45" ht="27" customHeight="1">
      <c r="A246" s="8">
        <f>VLOOKUP(H246,[1]検索データ!$A:$E,5,FALSE)</f>
        <v>168</v>
      </c>
      <c r="B246" s="9">
        <v>274</v>
      </c>
      <c r="C246" s="9"/>
      <c r="D246" s="9">
        <v>244</v>
      </c>
      <c r="E246" s="9" t="s">
        <v>33</v>
      </c>
      <c r="F246" s="10" t="str">
        <f>VLOOKUP(H246,[1]検索データ!$A:$C,3,FALSE)</f>
        <v>長野</v>
      </c>
      <c r="G246" s="10" t="str">
        <f>VLOOKUP(H246,[1]検索データ!$A:$B,2,FALSE)</f>
        <v>中央</v>
      </c>
      <c r="H246" s="9" t="s">
        <v>645</v>
      </c>
      <c r="I246" s="9" t="str">
        <f t="shared" si="3"/>
        <v>4</v>
      </c>
      <c r="J246" s="11" t="s">
        <v>335</v>
      </c>
      <c r="K246" s="7" t="s">
        <v>222</v>
      </c>
      <c r="L246" s="9"/>
      <c r="M246" s="9"/>
      <c r="N246" s="9"/>
      <c r="O246" s="9"/>
      <c r="P246" s="9">
        <v>1</v>
      </c>
      <c r="Q246" s="9"/>
      <c r="R246" s="9"/>
      <c r="S246" s="9">
        <v>1</v>
      </c>
      <c r="T246" s="9"/>
      <c r="U246" s="9"/>
      <c r="V246" s="9"/>
      <c r="W246" s="9"/>
      <c r="X246" s="9">
        <v>1</v>
      </c>
      <c r="Y246" s="9"/>
      <c r="Z246" s="9"/>
      <c r="AA246" s="9"/>
      <c r="AB246" s="9"/>
      <c r="AC246" s="9"/>
      <c r="AD246" s="9"/>
      <c r="AE246" s="9">
        <v>1</v>
      </c>
      <c r="AF246" s="9"/>
      <c r="AG246" s="9"/>
      <c r="AH246" s="9"/>
      <c r="AI246" s="9"/>
      <c r="AJ246" s="9"/>
      <c r="AK246" s="9">
        <v>1</v>
      </c>
      <c r="AL246" s="9"/>
      <c r="AM246" s="9">
        <v>1</v>
      </c>
      <c r="AN246" s="9"/>
      <c r="AO246" s="9"/>
      <c r="AP246" s="9"/>
      <c r="AQ246" s="12"/>
      <c r="AR246" s="12"/>
      <c r="AS246" s="12"/>
    </row>
    <row r="247" spans="1:45" ht="45" customHeight="1">
      <c r="A247" s="8">
        <f>VLOOKUP(H247,[1]検索データ!$A:$E,5,FALSE)</f>
        <v>170</v>
      </c>
      <c r="B247" s="9">
        <v>355</v>
      </c>
      <c r="C247" s="9"/>
      <c r="D247" s="9">
        <v>245</v>
      </c>
      <c r="E247" s="9" t="s">
        <v>33</v>
      </c>
      <c r="F247" s="10" t="str">
        <f>VLOOKUP(H247,[1]検索データ!$A:$C,3,FALSE)</f>
        <v>長野</v>
      </c>
      <c r="G247" s="10" t="str">
        <f>VLOOKUP(H247,[1]検索データ!$A:$B,2,FALSE)</f>
        <v>中央</v>
      </c>
      <c r="H247" s="9" t="s">
        <v>647</v>
      </c>
      <c r="I247" s="9" t="str">
        <f t="shared" si="3"/>
        <v>5</v>
      </c>
      <c r="J247" s="11" t="s">
        <v>85</v>
      </c>
      <c r="K247" s="7" t="s">
        <v>222</v>
      </c>
      <c r="L247" s="9"/>
      <c r="M247" s="9"/>
      <c r="N247" s="9"/>
      <c r="O247" s="9"/>
      <c r="P247" s="9">
        <v>1</v>
      </c>
      <c r="Q247" s="9"/>
      <c r="R247" s="9">
        <v>1</v>
      </c>
      <c r="S247" s="9"/>
      <c r="T247" s="9"/>
      <c r="U247" s="9"/>
      <c r="V247" s="9"/>
      <c r="W247" s="9"/>
      <c r="X247" s="9"/>
      <c r="Y247" s="9"/>
      <c r="Z247" s="9">
        <v>1</v>
      </c>
      <c r="AA247" s="9"/>
      <c r="AB247" s="9"/>
      <c r="AC247" s="9"/>
      <c r="AD247" s="9"/>
      <c r="AE247" s="9">
        <v>1</v>
      </c>
      <c r="AF247" s="9"/>
      <c r="AG247" s="9"/>
      <c r="AH247" s="9"/>
      <c r="AI247" s="9"/>
      <c r="AJ247" s="9"/>
      <c r="AK247" s="9"/>
      <c r="AL247" s="9">
        <v>1</v>
      </c>
      <c r="AM247" s="9"/>
      <c r="AN247" s="9"/>
      <c r="AO247" s="9"/>
      <c r="AP247" s="9"/>
      <c r="AQ247" s="12" t="s">
        <v>648</v>
      </c>
      <c r="AR247" s="12" t="s">
        <v>649</v>
      </c>
      <c r="AS247" s="12" t="s">
        <v>650</v>
      </c>
    </row>
    <row r="248" spans="1:45" ht="36" customHeight="1">
      <c r="A248" s="8">
        <f>VLOOKUP(H248,[1]検索データ!$A:$E,5,FALSE)</f>
        <v>172</v>
      </c>
      <c r="B248" s="9">
        <v>147</v>
      </c>
      <c r="C248" s="9"/>
      <c r="D248" s="9">
        <v>246</v>
      </c>
      <c r="E248" s="9" t="s">
        <v>26</v>
      </c>
      <c r="F248" s="10" t="str">
        <f>VLOOKUP(H248,[1]検索データ!$A:$C,3,FALSE)</f>
        <v>長野</v>
      </c>
      <c r="G248" s="10" t="str">
        <f>VLOOKUP(H248,[1]検索データ!$A:$B,2,FALSE)</f>
        <v>中央</v>
      </c>
      <c r="H248" s="9" t="s">
        <v>651</v>
      </c>
      <c r="I248" s="9" t="str">
        <f t="shared" si="3"/>
        <v>4</v>
      </c>
      <c r="J248" s="11" t="s">
        <v>652</v>
      </c>
      <c r="K248" s="7" t="s">
        <v>40</v>
      </c>
      <c r="L248" s="9"/>
      <c r="M248" s="9"/>
      <c r="N248" s="9">
        <v>1</v>
      </c>
      <c r="O248" s="9"/>
      <c r="P248" s="9"/>
      <c r="Q248" s="9"/>
      <c r="R248" s="9"/>
      <c r="S248" s="9"/>
      <c r="T248" s="9"/>
      <c r="U248" s="9"/>
      <c r="V248" s="9">
        <v>1</v>
      </c>
      <c r="W248" s="9"/>
      <c r="X248" s="9"/>
      <c r="Y248" s="9"/>
      <c r="Z248" s="9">
        <v>1</v>
      </c>
      <c r="AA248" s="9"/>
      <c r="AB248" s="9">
        <v>1</v>
      </c>
      <c r="AC248" s="9"/>
      <c r="AD248" s="9"/>
      <c r="AE248" s="9"/>
      <c r="AF248" s="9"/>
      <c r="AG248" s="9">
        <v>1</v>
      </c>
      <c r="AH248" s="9"/>
      <c r="AI248" s="9"/>
      <c r="AJ248" s="9"/>
      <c r="AK248" s="9"/>
      <c r="AL248" s="9">
        <v>1</v>
      </c>
      <c r="AM248" s="9"/>
      <c r="AN248" s="9"/>
      <c r="AO248" s="9"/>
      <c r="AP248" s="9"/>
      <c r="AQ248" s="12" t="s">
        <v>653</v>
      </c>
      <c r="AR248" s="12" t="s">
        <v>654</v>
      </c>
      <c r="AS248" s="12"/>
    </row>
    <row r="249" spans="1:45" ht="26.25" customHeight="1">
      <c r="A249" s="8">
        <f>VLOOKUP(H249,[1]検索データ!$A:$E,5,FALSE)</f>
        <v>172</v>
      </c>
      <c r="B249" s="9">
        <v>192</v>
      </c>
      <c r="C249" s="9"/>
      <c r="D249" s="9">
        <v>247</v>
      </c>
      <c r="E249" s="9" t="s">
        <v>26</v>
      </c>
      <c r="F249" s="10" t="str">
        <f>VLOOKUP(H249,[1]検索データ!$A:$C,3,FALSE)</f>
        <v>長野</v>
      </c>
      <c r="G249" s="10" t="str">
        <f>VLOOKUP(H249,[1]検索データ!$A:$B,2,FALSE)</f>
        <v>中央</v>
      </c>
      <c r="H249" s="9" t="s">
        <v>651</v>
      </c>
      <c r="I249" s="9" t="str">
        <f t="shared" si="3"/>
        <v>5</v>
      </c>
      <c r="J249" s="11" t="s">
        <v>90</v>
      </c>
      <c r="K249" s="7" t="s">
        <v>222</v>
      </c>
      <c r="L249" s="9"/>
      <c r="M249" s="9"/>
      <c r="N249" s="9">
        <v>1</v>
      </c>
      <c r="O249" s="9"/>
      <c r="P249" s="9"/>
      <c r="Q249" s="9"/>
      <c r="R249" s="9"/>
      <c r="S249" s="9">
        <v>1</v>
      </c>
      <c r="T249" s="9"/>
      <c r="U249" s="9"/>
      <c r="V249" s="9"/>
      <c r="W249" s="9"/>
      <c r="X249" s="9"/>
      <c r="Y249" s="9"/>
      <c r="Z249" s="9">
        <v>1</v>
      </c>
      <c r="AA249" s="9"/>
      <c r="AB249" s="9"/>
      <c r="AC249" s="9"/>
      <c r="AD249" s="9">
        <v>1</v>
      </c>
      <c r="AE249" s="9"/>
      <c r="AF249" s="9"/>
      <c r="AG249" s="9"/>
      <c r="AH249" s="9">
        <v>1</v>
      </c>
      <c r="AI249" s="9"/>
      <c r="AJ249" s="9"/>
      <c r="AK249" s="9"/>
      <c r="AL249" s="9"/>
      <c r="AM249" s="9"/>
      <c r="AN249" s="9"/>
      <c r="AO249" s="9"/>
      <c r="AP249" s="9"/>
      <c r="AQ249" s="12"/>
      <c r="AR249" s="12"/>
      <c r="AS249" s="12"/>
    </row>
    <row r="250" spans="1:45" ht="42.75" customHeight="1">
      <c r="A250" s="8">
        <f>VLOOKUP(H250,[1]検索データ!$A:$E,5,FALSE)</f>
        <v>172</v>
      </c>
      <c r="B250" s="9">
        <v>193</v>
      </c>
      <c r="C250" s="9"/>
      <c r="D250" s="9">
        <v>248</v>
      </c>
      <c r="E250" s="9" t="s">
        <v>33</v>
      </c>
      <c r="F250" s="10" t="str">
        <f>VLOOKUP(H250,[1]検索データ!$A:$C,3,FALSE)</f>
        <v>長野</v>
      </c>
      <c r="G250" s="10" t="str">
        <f>VLOOKUP(H250,[1]検索データ!$A:$B,2,FALSE)</f>
        <v>中央</v>
      </c>
      <c r="H250" s="9" t="s">
        <v>651</v>
      </c>
      <c r="I250" s="9" t="str">
        <f t="shared" si="3"/>
        <v>5</v>
      </c>
      <c r="J250" s="11" t="s">
        <v>85</v>
      </c>
      <c r="K250" s="7" t="s">
        <v>222</v>
      </c>
      <c r="L250" s="9"/>
      <c r="M250" s="9"/>
      <c r="N250" s="9"/>
      <c r="O250" s="9">
        <v>1</v>
      </c>
      <c r="P250" s="9"/>
      <c r="Q250" s="9"/>
      <c r="R250" s="9"/>
      <c r="S250" s="9"/>
      <c r="T250" s="9">
        <v>1</v>
      </c>
      <c r="U250" s="9"/>
      <c r="V250" s="9"/>
      <c r="W250" s="9"/>
      <c r="X250" s="9"/>
      <c r="Y250" s="9">
        <v>1</v>
      </c>
      <c r="Z250" s="9"/>
      <c r="AA250" s="9"/>
      <c r="AB250" s="9"/>
      <c r="AC250" s="9"/>
      <c r="AD250" s="9">
        <v>1</v>
      </c>
      <c r="AE250" s="9"/>
      <c r="AF250" s="9"/>
      <c r="AG250" s="9"/>
      <c r="AH250" s="9"/>
      <c r="AI250" s="9">
        <v>1</v>
      </c>
      <c r="AJ250" s="9"/>
      <c r="AK250" s="9"/>
      <c r="AL250" s="9"/>
      <c r="AM250" s="9"/>
      <c r="AN250" s="9">
        <v>1</v>
      </c>
      <c r="AO250" s="9"/>
      <c r="AP250" s="9"/>
      <c r="AQ250" s="12"/>
      <c r="AR250" s="12" t="s">
        <v>655</v>
      </c>
      <c r="AS250" s="12"/>
    </row>
    <row r="251" spans="1:45" ht="41.25" customHeight="1">
      <c r="A251" s="8">
        <f>VLOOKUP(H251,[1]検索データ!$A:$E,5,FALSE)</f>
        <v>172</v>
      </c>
      <c r="B251" s="9">
        <v>259</v>
      </c>
      <c r="C251" s="9"/>
      <c r="D251" s="9">
        <v>249</v>
      </c>
      <c r="E251" s="9" t="s">
        <v>26</v>
      </c>
      <c r="F251" s="10" t="str">
        <f>VLOOKUP(H251,[1]検索データ!$A:$C,3,FALSE)</f>
        <v>長野</v>
      </c>
      <c r="G251" s="10" t="str">
        <f>VLOOKUP(H251,[1]検索データ!$A:$B,2,FALSE)</f>
        <v>中央</v>
      </c>
      <c r="H251" s="9" t="s">
        <v>651</v>
      </c>
      <c r="I251" s="9" t="str">
        <f t="shared" si="3"/>
        <v>4</v>
      </c>
      <c r="J251" s="11" t="s">
        <v>656</v>
      </c>
      <c r="K251" s="7" t="s">
        <v>222</v>
      </c>
      <c r="L251" s="9"/>
      <c r="M251" s="9"/>
      <c r="N251" s="9"/>
      <c r="O251" s="9"/>
      <c r="P251" s="9"/>
      <c r="Q251" s="9">
        <v>1</v>
      </c>
      <c r="R251" s="9"/>
      <c r="S251" s="9"/>
      <c r="T251" s="9"/>
      <c r="U251" s="9">
        <v>1</v>
      </c>
      <c r="V251" s="9"/>
      <c r="W251" s="9"/>
      <c r="X251" s="9"/>
      <c r="Y251" s="9"/>
      <c r="Z251" s="9"/>
      <c r="AA251" s="9">
        <v>1</v>
      </c>
      <c r="AB251" s="9"/>
      <c r="AC251" s="9"/>
      <c r="AD251" s="9"/>
      <c r="AE251" s="9"/>
      <c r="AF251" s="9">
        <v>1</v>
      </c>
      <c r="AG251" s="9"/>
      <c r="AH251" s="9"/>
      <c r="AI251" s="9"/>
      <c r="AJ251" s="9"/>
      <c r="AK251" s="9">
        <v>1</v>
      </c>
      <c r="AL251" s="9"/>
      <c r="AM251" s="9"/>
      <c r="AN251" s="9"/>
      <c r="AO251" s="9">
        <v>1</v>
      </c>
      <c r="AP251" s="9"/>
      <c r="AQ251" s="12"/>
      <c r="AR251" s="12" t="s">
        <v>657</v>
      </c>
      <c r="AS251" s="12" t="s">
        <v>658</v>
      </c>
    </row>
    <row r="252" spans="1:45" ht="24" customHeight="1">
      <c r="A252" s="8">
        <f>VLOOKUP(H252,[1]検索データ!$A:$E,5,FALSE)</f>
        <v>173</v>
      </c>
      <c r="B252" s="9">
        <v>16</v>
      </c>
      <c r="C252" s="9" t="s">
        <v>659</v>
      </c>
      <c r="D252" s="9">
        <v>250</v>
      </c>
      <c r="E252" s="9" t="s">
        <v>26</v>
      </c>
      <c r="F252" s="10" t="str">
        <f>VLOOKUP(H252,[1]検索データ!$A:$C,3,FALSE)</f>
        <v>長野</v>
      </c>
      <c r="G252" s="10" t="str">
        <f>VLOOKUP(H252,[1]検索データ!$A:$B,2,FALSE)</f>
        <v>中央</v>
      </c>
      <c r="H252" s="9" t="s">
        <v>659</v>
      </c>
      <c r="I252" s="9" t="str">
        <f t="shared" si="3"/>
        <v>4</v>
      </c>
      <c r="J252" s="11" t="s">
        <v>652</v>
      </c>
      <c r="K252" s="7" t="s">
        <v>222</v>
      </c>
      <c r="L252" s="9"/>
      <c r="M252" s="9"/>
      <c r="N252" s="9"/>
      <c r="O252" s="9"/>
      <c r="P252" s="9"/>
      <c r="Q252" s="9">
        <v>1</v>
      </c>
      <c r="R252" s="9"/>
      <c r="S252" s="9"/>
      <c r="T252" s="9">
        <v>1</v>
      </c>
      <c r="U252" s="9"/>
      <c r="V252" s="9"/>
      <c r="W252" s="9"/>
      <c r="X252" s="9"/>
      <c r="Y252" s="9">
        <v>1</v>
      </c>
      <c r="Z252" s="9"/>
      <c r="AA252" s="9"/>
      <c r="AB252" s="9"/>
      <c r="AC252" s="9"/>
      <c r="AD252" s="9"/>
      <c r="AE252" s="9">
        <v>1</v>
      </c>
      <c r="AF252" s="9"/>
      <c r="AG252" s="9"/>
      <c r="AH252" s="9"/>
      <c r="AI252" s="9"/>
      <c r="AJ252" s="9"/>
      <c r="AK252" s="9">
        <v>1</v>
      </c>
      <c r="AL252" s="9"/>
      <c r="AM252" s="9"/>
      <c r="AN252" s="9"/>
      <c r="AO252" s="9">
        <v>1</v>
      </c>
      <c r="AP252" s="9"/>
      <c r="AQ252" s="12"/>
      <c r="AR252" s="12" t="s">
        <v>660</v>
      </c>
      <c r="AS252" s="12"/>
    </row>
    <row r="253" spans="1:45" ht="38.25" customHeight="1">
      <c r="A253" s="8">
        <f>VLOOKUP(H253,[1]検索データ!$A:$E,5,FALSE)</f>
        <v>173</v>
      </c>
      <c r="B253" s="9">
        <v>17</v>
      </c>
      <c r="C253" s="9"/>
      <c r="D253" s="9">
        <v>251</v>
      </c>
      <c r="E253" s="9" t="s">
        <v>26</v>
      </c>
      <c r="F253" s="10" t="str">
        <f>VLOOKUP(H253,[1]検索データ!$A:$C,3,FALSE)</f>
        <v>長野</v>
      </c>
      <c r="G253" s="10" t="str">
        <f>VLOOKUP(H253,[1]検索データ!$A:$B,2,FALSE)</f>
        <v>中央</v>
      </c>
      <c r="H253" s="9" t="s">
        <v>659</v>
      </c>
      <c r="I253" s="9" t="str">
        <f t="shared" si="3"/>
        <v>2</v>
      </c>
      <c r="J253" s="11" t="s">
        <v>661</v>
      </c>
      <c r="K253" s="7" t="s">
        <v>326</v>
      </c>
      <c r="L253" s="9"/>
      <c r="M253" s="9"/>
      <c r="N253" s="9"/>
      <c r="O253" s="9"/>
      <c r="P253" s="9">
        <v>1</v>
      </c>
      <c r="Q253" s="9"/>
      <c r="R253" s="9">
        <v>1</v>
      </c>
      <c r="S253" s="9"/>
      <c r="T253" s="9"/>
      <c r="U253" s="9"/>
      <c r="V253" s="9"/>
      <c r="W253" s="9"/>
      <c r="X253" s="9"/>
      <c r="Y253" s="9">
        <v>1</v>
      </c>
      <c r="Z253" s="9"/>
      <c r="AA253" s="9"/>
      <c r="AB253" s="9">
        <v>1</v>
      </c>
      <c r="AC253" s="9"/>
      <c r="AD253" s="9"/>
      <c r="AE253" s="9"/>
      <c r="AF253" s="9"/>
      <c r="AG253" s="9">
        <v>1</v>
      </c>
      <c r="AH253" s="9"/>
      <c r="AI253" s="9"/>
      <c r="AJ253" s="9"/>
      <c r="AK253" s="9"/>
      <c r="AL253" s="9">
        <v>1</v>
      </c>
      <c r="AM253" s="9"/>
      <c r="AN253" s="9"/>
      <c r="AO253" s="9"/>
      <c r="AP253" s="9"/>
      <c r="AQ253" s="12"/>
      <c r="AR253" s="12" t="s">
        <v>662</v>
      </c>
      <c r="AS253" s="12"/>
    </row>
    <row r="254" spans="1:45" ht="24.75" customHeight="1">
      <c r="A254" s="8">
        <f>VLOOKUP(H254,[1]検索データ!$A:$E,5,FALSE)</f>
        <v>173</v>
      </c>
      <c r="B254" s="9">
        <v>19</v>
      </c>
      <c r="C254" s="9" t="s">
        <v>659</v>
      </c>
      <c r="D254" s="9">
        <v>252</v>
      </c>
      <c r="E254" s="9" t="s">
        <v>26</v>
      </c>
      <c r="F254" s="10" t="str">
        <f>VLOOKUP(H254,[1]検索データ!$A:$C,3,FALSE)</f>
        <v>長野</v>
      </c>
      <c r="G254" s="10" t="str">
        <f>VLOOKUP(H254,[1]検索データ!$A:$B,2,FALSE)</f>
        <v>中央</v>
      </c>
      <c r="H254" s="9" t="s">
        <v>659</v>
      </c>
      <c r="I254" s="9" t="str">
        <f t="shared" si="3"/>
        <v>3</v>
      </c>
      <c r="J254" s="11" t="s">
        <v>663</v>
      </c>
      <c r="K254" s="7"/>
      <c r="L254" s="9"/>
      <c r="M254" s="9"/>
      <c r="N254" s="9"/>
      <c r="O254" s="9"/>
      <c r="P254" s="9"/>
      <c r="Q254" s="9">
        <v>1</v>
      </c>
      <c r="R254" s="9"/>
      <c r="S254" s="9"/>
      <c r="T254" s="9">
        <v>1</v>
      </c>
      <c r="U254" s="9"/>
      <c r="V254" s="9"/>
      <c r="W254" s="9"/>
      <c r="X254" s="9"/>
      <c r="Y254" s="9">
        <v>1</v>
      </c>
      <c r="Z254" s="9"/>
      <c r="AA254" s="9"/>
      <c r="AB254" s="9"/>
      <c r="AC254" s="9"/>
      <c r="AD254" s="9"/>
      <c r="AE254" s="9">
        <v>1</v>
      </c>
      <c r="AF254" s="9"/>
      <c r="AG254" s="9"/>
      <c r="AH254" s="9"/>
      <c r="AI254" s="9">
        <v>1</v>
      </c>
      <c r="AJ254" s="9"/>
      <c r="AK254" s="9"/>
      <c r="AL254" s="9"/>
      <c r="AM254" s="9"/>
      <c r="AN254" s="9"/>
      <c r="AO254" s="9">
        <v>1</v>
      </c>
      <c r="AP254" s="9"/>
      <c r="AQ254" s="12"/>
      <c r="AR254" s="12"/>
      <c r="AS254" s="12"/>
    </row>
    <row r="255" spans="1:45" ht="86.25" customHeight="1">
      <c r="A255" s="8">
        <f>VLOOKUP(H255,[1]検索データ!$A:$E,5,FALSE)</f>
        <v>173</v>
      </c>
      <c r="B255" s="9">
        <v>22</v>
      </c>
      <c r="C255" s="9"/>
      <c r="D255" s="9">
        <v>253</v>
      </c>
      <c r="E255" s="9" t="s">
        <v>33</v>
      </c>
      <c r="F255" s="10" t="str">
        <f>VLOOKUP(H255,[1]検索データ!$A:$C,3,FALSE)</f>
        <v>長野</v>
      </c>
      <c r="G255" s="10" t="str">
        <f>VLOOKUP(H255,[1]検索データ!$A:$B,2,FALSE)</f>
        <v>中央</v>
      </c>
      <c r="H255" s="9" t="s">
        <v>659</v>
      </c>
      <c r="I255" s="9" t="str">
        <f t="shared" si="3"/>
        <v>3</v>
      </c>
      <c r="J255" s="11" t="s">
        <v>130</v>
      </c>
      <c r="K255" s="7" t="s">
        <v>40</v>
      </c>
      <c r="L255" s="9"/>
      <c r="M255" s="9"/>
      <c r="N255" s="9"/>
      <c r="O255" s="9"/>
      <c r="P255" s="9">
        <v>1</v>
      </c>
      <c r="Q255" s="9"/>
      <c r="R255" s="9"/>
      <c r="S255" s="9"/>
      <c r="T255" s="9">
        <v>1</v>
      </c>
      <c r="U255" s="9"/>
      <c r="V255" s="9"/>
      <c r="W255" s="9"/>
      <c r="X255" s="9"/>
      <c r="Y255" s="9">
        <v>1</v>
      </c>
      <c r="Z255" s="9"/>
      <c r="AA255" s="9"/>
      <c r="AB255" s="9"/>
      <c r="AC255" s="9"/>
      <c r="AD255" s="9">
        <v>1</v>
      </c>
      <c r="AE255" s="9"/>
      <c r="AF255" s="9"/>
      <c r="AG255" s="9"/>
      <c r="AH255" s="9"/>
      <c r="AI255" s="9"/>
      <c r="AJ255" s="9">
        <v>1</v>
      </c>
      <c r="AK255" s="9"/>
      <c r="AL255" s="9"/>
      <c r="AM255" s="9"/>
      <c r="AN255" s="9"/>
      <c r="AO255" s="9">
        <v>1</v>
      </c>
      <c r="AP255" s="9"/>
      <c r="AQ255" s="12"/>
      <c r="AR255" s="12" t="s">
        <v>664</v>
      </c>
      <c r="AS255" s="12"/>
    </row>
    <row r="256" spans="1:45" ht="69.75" customHeight="1">
      <c r="A256" s="8">
        <f>VLOOKUP(H256,[1]検索データ!$A:$E,5,FALSE)</f>
        <v>173</v>
      </c>
      <c r="B256" s="9">
        <v>23</v>
      </c>
      <c r="C256" s="9" t="s">
        <v>659</v>
      </c>
      <c r="D256" s="9">
        <v>254</v>
      </c>
      <c r="E256" s="9"/>
      <c r="F256" s="10" t="str">
        <f>VLOOKUP(H256,[1]検索データ!$A:$C,3,FALSE)</f>
        <v>長野</v>
      </c>
      <c r="G256" s="10" t="str">
        <f>VLOOKUP(H256,[1]検索データ!$A:$B,2,FALSE)</f>
        <v>中央</v>
      </c>
      <c r="H256" s="9" t="s">
        <v>659</v>
      </c>
      <c r="I256" s="9" t="str">
        <f t="shared" si="3"/>
        <v/>
      </c>
      <c r="J256" s="9"/>
      <c r="K256" s="7"/>
      <c r="L256" s="9"/>
      <c r="M256" s="9"/>
      <c r="N256" s="9"/>
      <c r="O256" s="9">
        <v>1</v>
      </c>
      <c r="P256" s="9"/>
      <c r="Q256" s="9"/>
      <c r="R256" s="9"/>
      <c r="S256" s="9">
        <v>1</v>
      </c>
      <c r="T256" s="9"/>
      <c r="U256" s="9"/>
      <c r="V256" s="9"/>
      <c r="W256" s="9"/>
      <c r="X256" s="9">
        <v>1</v>
      </c>
      <c r="Y256" s="9"/>
      <c r="Z256" s="9"/>
      <c r="AA256" s="9"/>
      <c r="AB256" s="9"/>
      <c r="AC256" s="9">
        <v>1</v>
      </c>
      <c r="AD256" s="9"/>
      <c r="AE256" s="9"/>
      <c r="AF256" s="9"/>
      <c r="AG256" s="9"/>
      <c r="AH256" s="9">
        <v>1</v>
      </c>
      <c r="AI256" s="9"/>
      <c r="AJ256" s="9"/>
      <c r="AK256" s="9"/>
      <c r="AL256" s="9"/>
      <c r="AM256" s="9">
        <v>1</v>
      </c>
      <c r="AN256" s="9"/>
      <c r="AO256" s="9"/>
      <c r="AP256" s="9"/>
      <c r="AQ256" s="12"/>
      <c r="AR256" s="12"/>
      <c r="AS256" s="12" t="s">
        <v>665</v>
      </c>
    </row>
    <row r="257" spans="1:45" ht="26.25" customHeight="1">
      <c r="A257" s="8">
        <f>VLOOKUP(H257,[1]検索データ!$A:$E,5,FALSE)</f>
        <v>173</v>
      </c>
      <c r="B257" s="9">
        <v>30</v>
      </c>
      <c r="C257" s="9" t="s">
        <v>659</v>
      </c>
      <c r="D257" s="9">
        <v>255</v>
      </c>
      <c r="E257" s="9" t="s">
        <v>26</v>
      </c>
      <c r="F257" s="10" t="str">
        <f>VLOOKUP(H257,[1]検索データ!$A:$C,3,FALSE)</f>
        <v>長野</v>
      </c>
      <c r="G257" s="10" t="str">
        <f>VLOOKUP(H257,[1]検索データ!$A:$B,2,FALSE)</f>
        <v>中央</v>
      </c>
      <c r="H257" s="9" t="s">
        <v>659</v>
      </c>
      <c r="I257" s="9" t="str">
        <f t="shared" si="3"/>
        <v/>
      </c>
      <c r="J257" s="9"/>
      <c r="K257" s="7"/>
      <c r="L257" s="9"/>
      <c r="M257" s="9"/>
      <c r="N257" s="9"/>
      <c r="O257" s="9">
        <v>1</v>
      </c>
      <c r="P257" s="9"/>
      <c r="Q257" s="9"/>
      <c r="R257" s="9"/>
      <c r="S257" s="9"/>
      <c r="T257" s="9"/>
      <c r="U257" s="9">
        <v>1</v>
      </c>
      <c r="V257" s="9"/>
      <c r="W257" s="9"/>
      <c r="X257" s="9"/>
      <c r="Y257" s="9"/>
      <c r="Z257" s="9">
        <v>1</v>
      </c>
      <c r="AA257" s="9"/>
      <c r="AB257" s="9"/>
      <c r="AC257" s="9"/>
      <c r="AD257" s="9"/>
      <c r="AE257" s="9"/>
      <c r="AF257" s="9">
        <v>1</v>
      </c>
      <c r="AG257" s="9"/>
      <c r="AH257" s="9"/>
      <c r="AI257" s="9"/>
      <c r="AJ257" s="9"/>
      <c r="AK257" s="9">
        <v>1</v>
      </c>
      <c r="AL257" s="9"/>
      <c r="AM257" s="9"/>
      <c r="AN257" s="9">
        <v>1</v>
      </c>
      <c r="AO257" s="9"/>
      <c r="AP257" s="9"/>
      <c r="AQ257" s="12"/>
      <c r="AR257" s="12"/>
      <c r="AS257" s="12"/>
    </row>
    <row r="258" spans="1:45" ht="26.25" customHeight="1">
      <c r="A258" s="8">
        <f>VLOOKUP(H258,[1]検索データ!$A:$E,5,FALSE)</f>
        <v>173</v>
      </c>
      <c r="B258" s="9">
        <v>44</v>
      </c>
      <c r="C258" s="9" t="s">
        <v>659</v>
      </c>
      <c r="D258" s="9">
        <v>256</v>
      </c>
      <c r="E258" s="9" t="s">
        <v>33</v>
      </c>
      <c r="F258" s="10" t="str">
        <f>VLOOKUP(H258,[1]検索データ!$A:$C,3,FALSE)</f>
        <v>長野</v>
      </c>
      <c r="G258" s="10" t="str">
        <f>VLOOKUP(H258,[1]検索データ!$A:$B,2,FALSE)</f>
        <v>中央</v>
      </c>
      <c r="H258" s="9" t="s">
        <v>659</v>
      </c>
      <c r="I258" s="9" t="str">
        <f t="shared" si="3"/>
        <v/>
      </c>
      <c r="J258" s="9"/>
      <c r="K258" s="7"/>
      <c r="L258" s="9"/>
      <c r="M258" s="9"/>
      <c r="N258" s="9"/>
      <c r="O258" s="9"/>
      <c r="P258" s="9"/>
      <c r="Q258" s="9">
        <v>1</v>
      </c>
      <c r="R258" s="9"/>
      <c r="S258" s="9"/>
      <c r="T258" s="9">
        <v>1</v>
      </c>
      <c r="U258" s="9"/>
      <c r="V258" s="9"/>
      <c r="W258" s="9"/>
      <c r="X258" s="9"/>
      <c r="Y258" s="9"/>
      <c r="Z258" s="9"/>
      <c r="AA258" s="9">
        <v>1</v>
      </c>
      <c r="AB258" s="9"/>
      <c r="AC258" s="9"/>
      <c r="AD258" s="9">
        <v>1</v>
      </c>
      <c r="AE258" s="9"/>
      <c r="AF258" s="9"/>
      <c r="AG258" s="9"/>
      <c r="AH258" s="9"/>
      <c r="AI258" s="9">
        <v>1</v>
      </c>
      <c r="AJ258" s="9"/>
      <c r="AK258" s="9"/>
      <c r="AL258" s="9"/>
      <c r="AM258" s="9"/>
      <c r="AN258" s="9">
        <v>1</v>
      </c>
      <c r="AO258" s="9"/>
      <c r="AP258" s="9"/>
      <c r="AQ258" s="12"/>
      <c r="AR258" s="12"/>
      <c r="AS258" s="12"/>
    </row>
    <row r="259" spans="1:45" ht="26.25" customHeight="1">
      <c r="A259" s="8">
        <f>VLOOKUP(H259,[1]検索データ!$A:$E,5,FALSE)</f>
        <v>173</v>
      </c>
      <c r="B259" s="9">
        <v>47</v>
      </c>
      <c r="C259" s="10" t="s">
        <v>659</v>
      </c>
      <c r="D259" s="9">
        <v>257</v>
      </c>
      <c r="E259" s="10" t="s">
        <v>33</v>
      </c>
      <c r="F259" s="10" t="str">
        <f>VLOOKUP(H259,[1]検索データ!$A:$C,3,FALSE)</f>
        <v>長野</v>
      </c>
      <c r="G259" s="10" t="str">
        <f>VLOOKUP(H259,[1]検索データ!$A:$B,2,FALSE)</f>
        <v>中央</v>
      </c>
      <c r="H259" s="10" t="s">
        <v>659</v>
      </c>
      <c r="I259" s="9" t="str">
        <f t="shared" ref="I259:I322" si="4">LEFT(J259,1)</f>
        <v>4</v>
      </c>
      <c r="J259" s="17" t="s">
        <v>652</v>
      </c>
      <c r="K259" s="18"/>
      <c r="L259" s="10"/>
      <c r="M259" s="10"/>
      <c r="N259" s="10"/>
      <c r="O259" s="10"/>
      <c r="P259" s="10">
        <v>1</v>
      </c>
      <c r="Q259" s="10"/>
      <c r="R259" s="10"/>
      <c r="S259" s="10"/>
      <c r="T259" s="10"/>
      <c r="U259" s="10">
        <v>1</v>
      </c>
      <c r="V259" s="10"/>
      <c r="W259" s="10"/>
      <c r="X259" s="10"/>
      <c r="Y259" s="10"/>
      <c r="Z259" s="10"/>
      <c r="AA259" s="10">
        <v>1</v>
      </c>
      <c r="AB259" s="10"/>
      <c r="AC259" s="10"/>
      <c r="AD259" s="10">
        <v>1</v>
      </c>
      <c r="AE259" s="10"/>
      <c r="AF259" s="10"/>
      <c r="AG259" s="10"/>
      <c r="AH259" s="10"/>
      <c r="AI259" s="10"/>
      <c r="AJ259" s="10"/>
      <c r="AK259" s="10">
        <v>1</v>
      </c>
      <c r="AL259" s="10"/>
      <c r="AM259" s="10"/>
      <c r="AN259" s="10">
        <v>1</v>
      </c>
      <c r="AO259" s="10"/>
      <c r="AP259" s="10"/>
      <c r="AQ259" s="12"/>
      <c r="AR259" s="12" t="s">
        <v>666</v>
      </c>
      <c r="AS259" s="12"/>
    </row>
    <row r="260" spans="1:45" ht="26.25" customHeight="1">
      <c r="A260" s="8">
        <f>VLOOKUP(H260,[1]検索データ!$A:$E,5,FALSE)</f>
        <v>173</v>
      </c>
      <c r="B260" s="9">
        <v>132</v>
      </c>
      <c r="C260" s="9" t="s">
        <v>659</v>
      </c>
      <c r="D260" s="9">
        <v>258</v>
      </c>
      <c r="E260" s="9"/>
      <c r="F260" s="10" t="str">
        <f>VLOOKUP(H260,[1]検索データ!$A:$C,3,FALSE)</f>
        <v>長野</v>
      </c>
      <c r="G260" s="10" t="str">
        <f>VLOOKUP(H260,[1]検索データ!$A:$B,2,FALSE)</f>
        <v>中央</v>
      </c>
      <c r="H260" s="9" t="s">
        <v>659</v>
      </c>
      <c r="I260" s="9" t="str">
        <f t="shared" si="4"/>
        <v/>
      </c>
      <c r="J260" s="9"/>
      <c r="K260" s="7"/>
      <c r="L260" s="9"/>
      <c r="M260" s="9"/>
      <c r="N260" s="9"/>
      <c r="O260" s="9"/>
      <c r="P260" s="9"/>
      <c r="Q260" s="9">
        <v>1</v>
      </c>
      <c r="R260" s="9"/>
      <c r="S260" s="9">
        <v>1</v>
      </c>
      <c r="T260" s="9"/>
      <c r="U260" s="9"/>
      <c r="V260" s="9"/>
      <c r="W260" s="9"/>
      <c r="X260" s="9"/>
      <c r="Y260" s="9">
        <v>1</v>
      </c>
      <c r="Z260" s="9"/>
      <c r="AA260" s="9"/>
      <c r="AB260" s="9"/>
      <c r="AC260" s="9"/>
      <c r="AD260" s="9"/>
      <c r="AE260" s="9">
        <v>1</v>
      </c>
      <c r="AF260" s="9"/>
      <c r="AG260" s="9"/>
      <c r="AH260" s="9"/>
      <c r="AI260" s="9"/>
      <c r="AJ260" s="9">
        <v>1</v>
      </c>
      <c r="AK260" s="9"/>
      <c r="AL260" s="9"/>
      <c r="AM260" s="9"/>
      <c r="AN260" s="9"/>
      <c r="AO260" s="9">
        <v>1</v>
      </c>
      <c r="AP260" s="9"/>
      <c r="AQ260" s="12"/>
      <c r="AR260" s="12"/>
      <c r="AS260" s="12"/>
    </row>
    <row r="261" spans="1:45" ht="85.5" customHeight="1">
      <c r="A261" s="8">
        <f>VLOOKUP(H261,[1]検索データ!$A:$E,5,FALSE)</f>
        <v>173</v>
      </c>
      <c r="B261" s="9">
        <v>133</v>
      </c>
      <c r="C261" s="9"/>
      <c r="D261" s="9">
        <v>259</v>
      </c>
      <c r="E261" s="9" t="s">
        <v>26</v>
      </c>
      <c r="F261" s="10" t="str">
        <f>VLOOKUP(H261,[1]検索データ!$A:$C,3,FALSE)</f>
        <v>長野</v>
      </c>
      <c r="G261" s="10" t="str">
        <f>VLOOKUP(H261,[1]検索データ!$A:$B,2,FALSE)</f>
        <v>中央</v>
      </c>
      <c r="H261" s="9" t="s">
        <v>667</v>
      </c>
      <c r="I261" s="9" t="str">
        <f t="shared" si="4"/>
        <v>3</v>
      </c>
      <c r="J261" s="11" t="s">
        <v>668</v>
      </c>
      <c r="K261" s="7" t="s">
        <v>40</v>
      </c>
      <c r="L261" s="9"/>
      <c r="M261" s="9"/>
      <c r="N261" s="9"/>
      <c r="O261" s="9"/>
      <c r="P261" s="9">
        <v>1</v>
      </c>
      <c r="Q261" s="9"/>
      <c r="R261" s="9"/>
      <c r="S261" s="9"/>
      <c r="T261" s="9">
        <v>1</v>
      </c>
      <c r="U261" s="9"/>
      <c r="V261" s="9"/>
      <c r="W261" s="9"/>
      <c r="X261" s="9"/>
      <c r="Y261" s="9">
        <v>1</v>
      </c>
      <c r="Z261" s="9"/>
      <c r="AA261" s="9"/>
      <c r="AB261" s="9"/>
      <c r="AC261" s="9"/>
      <c r="AD261" s="9"/>
      <c r="AE261" s="9">
        <v>1</v>
      </c>
      <c r="AF261" s="9"/>
      <c r="AG261" s="9"/>
      <c r="AH261" s="9"/>
      <c r="AI261" s="9"/>
      <c r="AJ261" s="9"/>
      <c r="AK261" s="9">
        <v>1</v>
      </c>
      <c r="AL261" s="9"/>
      <c r="AM261" s="9"/>
      <c r="AN261" s="9"/>
      <c r="AO261" s="9">
        <v>1</v>
      </c>
      <c r="AP261" s="9"/>
      <c r="AQ261" s="12"/>
      <c r="AR261" s="12" t="s">
        <v>669</v>
      </c>
      <c r="AS261" s="12" t="s">
        <v>670</v>
      </c>
    </row>
    <row r="262" spans="1:45" ht="41.25" customHeight="1">
      <c r="A262" s="8">
        <f>VLOOKUP(H262,[1]検索データ!$A:$E,5,FALSE)</f>
        <v>173</v>
      </c>
      <c r="B262" s="9">
        <v>134</v>
      </c>
      <c r="C262" s="9"/>
      <c r="D262" s="9">
        <v>260</v>
      </c>
      <c r="E262" s="9" t="s">
        <v>33</v>
      </c>
      <c r="F262" s="10" t="str">
        <f>VLOOKUP(H262,[1]検索データ!$A:$C,3,FALSE)</f>
        <v>長野</v>
      </c>
      <c r="G262" s="10" t="str">
        <f>VLOOKUP(H262,[1]検索データ!$A:$B,2,FALSE)</f>
        <v>中央</v>
      </c>
      <c r="H262" s="9" t="s">
        <v>667</v>
      </c>
      <c r="I262" s="9" t="str">
        <f t="shared" si="4"/>
        <v>1</v>
      </c>
      <c r="J262" s="11" t="s">
        <v>671</v>
      </c>
      <c r="K262" s="7"/>
      <c r="L262" s="9"/>
      <c r="M262" s="9"/>
      <c r="N262" s="9"/>
      <c r="O262" s="9"/>
      <c r="P262" s="9">
        <v>1</v>
      </c>
      <c r="Q262" s="9"/>
      <c r="R262" s="9"/>
      <c r="S262" s="9">
        <v>1</v>
      </c>
      <c r="T262" s="9"/>
      <c r="U262" s="9"/>
      <c r="V262" s="9"/>
      <c r="W262" s="9"/>
      <c r="X262" s="9">
        <v>1</v>
      </c>
      <c r="Y262" s="9"/>
      <c r="Z262" s="9"/>
      <c r="AA262" s="9"/>
      <c r="AB262" s="9"/>
      <c r="AC262" s="9">
        <v>1</v>
      </c>
      <c r="AD262" s="9"/>
      <c r="AE262" s="9"/>
      <c r="AF262" s="9"/>
      <c r="AG262" s="9"/>
      <c r="AH262" s="9"/>
      <c r="AI262" s="9">
        <v>1</v>
      </c>
      <c r="AJ262" s="9"/>
      <c r="AK262" s="9"/>
      <c r="AL262" s="9"/>
      <c r="AM262" s="9"/>
      <c r="AN262" s="9">
        <v>1</v>
      </c>
      <c r="AO262" s="9"/>
      <c r="AP262" s="9"/>
      <c r="AQ262" s="12"/>
      <c r="AR262" s="12" t="s">
        <v>672</v>
      </c>
      <c r="AS262" s="12" t="s">
        <v>673</v>
      </c>
    </row>
    <row r="263" spans="1:45" ht="24" customHeight="1">
      <c r="A263" s="8">
        <f>VLOOKUP(H263,[1]検索データ!$A:$E,5,FALSE)</f>
        <v>173</v>
      </c>
      <c r="B263" s="9">
        <v>136</v>
      </c>
      <c r="C263" s="9"/>
      <c r="D263" s="9">
        <v>261</v>
      </c>
      <c r="E263" s="9" t="s">
        <v>33</v>
      </c>
      <c r="F263" s="10" t="str">
        <f>VLOOKUP(H263,[1]検索データ!$A:$C,3,FALSE)</f>
        <v>長野</v>
      </c>
      <c r="G263" s="10" t="str">
        <f>VLOOKUP(H263,[1]検索データ!$A:$B,2,FALSE)</f>
        <v>中央</v>
      </c>
      <c r="H263" s="9" t="s">
        <v>667</v>
      </c>
      <c r="I263" s="9" t="str">
        <f t="shared" si="4"/>
        <v>4</v>
      </c>
      <c r="J263" s="11" t="s">
        <v>674</v>
      </c>
      <c r="K263" s="7" t="s">
        <v>222</v>
      </c>
      <c r="L263" s="9"/>
      <c r="M263" s="9"/>
      <c r="N263" s="9"/>
      <c r="O263" s="9"/>
      <c r="P263" s="9"/>
      <c r="Q263" s="9">
        <v>1</v>
      </c>
      <c r="R263" s="9"/>
      <c r="S263" s="9"/>
      <c r="T263" s="9"/>
      <c r="U263" s="9"/>
      <c r="V263" s="9">
        <v>1</v>
      </c>
      <c r="W263" s="9"/>
      <c r="X263" s="9"/>
      <c r="Y263" s="9">
        <v>1</v>
      </c>
      <c r="Z263" s="9"/>
      <c r="AA263" s="9"/>
      <c r="AB263" s="9"/>
      <c r="AC263" s="9"/>
      <c r="AD263" s="9">
        <v>1</v>
      </c>
      <c r="AE263" s="9"/>
      <c r="AF263" s="9"/>
      <c r="AG263" s="9"/>
      <c r="AH263" s="9"/>
      <c r="AI263" s="9"/>
      <c r="AJ263" s="9">
        <v>1</v>
      </c>
      <c r="AK263" s="9"/>
      <c r="AL263" s="9"/>
      <c r="AM263" s="9"/>
      <c r="AN263" s="9"/>
      <c r="AO263" s="9">
        <v>1</v>
      </c>
      <c r="AP263" s="9"/>
      <c r="AQ263" s="12"/>
      <c r="AR263" s="12"/>
      <c r="AS263" s="12"/>
    </row>
    <row r="264" spans="1:45" ht="41.25" customHeight="1">
      <c r="A264" s="8">
        <f>VLOOKUP(H264,[1]検索データ!$A:$E,5,FALSE)</f>
        <v>173</v>
      </c>
      <c r="B264" s="9">
        <v>137</v>
      </c>
      <c r="C264" s="9" t="s">
        <v>667</v>
      </c>
      <c r="D264" s="9">
        <v>262</v>
      </c>
      <c r="E264" s="9" t="s">
        <v>33</v>
      </c>
      <c r="F264" s="10" t="str">
        <f>VLOOKUP(H264,[1]検索データ!$A:$C,3,FALSE)</f>
        <v>長野</v>
      </c>
      <c r="G264" s="10" t="str">
        <f>VLOOKUP(H264,[1]検索データ!$A:$B,2,FALSE)</f>
        <v>中央</v>
      </c>
      <c r="H264" s="9" t="s">
        <v>667</v>
      </c>
      <c r="I264" s="9" t="str">
        <f t="shared" si="4"/>
        <v/>
      </c>
      <c r="J264" s="9"/>
      <c r="K264" s="7"/>
      <c r="L264" s="9"/>
      <c r="M264" s="9"/>
      <c r="N264" s="9"/>
      <c r="O264" s="9"/>
      <c r="P264" s="9"/>
      <c r="Q264" s="9">
        <v>1</v>
      </c>
      <c r="R264" s="9"/>
      <c r="S264" s="9"/>
      <c r="T264" s="9">
        <v>1</v>
      </c>
      <c r="U264" s="9"/>
      <c r="V264" s="9"/>
      <c r="W264" s="9"/>
      <c r="X264" s="9"/>
      <c r="Y264" s="9">
        <v>1</v>
      </c>
      <c r="Z264" s="9"/>
      <c r="AA264" s="9"/>
      <c r="AB264" s="9"/>
      <c r="AC264" s="9"/>
      <c r="AD264" s="9">
        <v>1</v>
      </c>
      <c r="AE264" s="9"/>
      <c r="AF264" s="9"/>
      <c r="AG264" s="9"/>
      <c r="AH264" s="9"/>
      <c r="AI264" s="9"/>
      <c r="AJ264" s="9"/>
      <c r="AK264" s="9">
        <v>1</v>
      </c>
      <c r="AL264" s="9"/>
      <c r="AM264" s="9"/>
      <c r="AN264" s="9">
        <v>1</v>
      </c>
      <c r="AO264" s="9"/>
      <c r="AP264" s="9"/>
      <c r="AQ264" s="12"/>
      <c r="AR264" s="12" t="s">
        <v>675</v>
      </c>
      <c r="AS264" s="12" t="s">
        <v>676</v>
      </c>
    </row>
    <row r="265" spans="1:45" ht="27">
      <c r="A265" s="8">
        <f>VLOOKUP(H265,[1]検索データ!$A:$E,5,FALSE)</f>
        <v>173</v>
      </c>
      <c r="B265" s="9">
        <v>148</v>
      </c>
      <c r="C265" s="9"/>
      <c r="D265" s="9">
        <v>263</v>
      </c>
      <c r="E265" s="9" t="s">
        <v>26</v>
      </c>
      <c r="F265" s="10" t="str">
        <f>VLOOKUP(H265,[1]検索データ!$A:$C,3,FALSE)</f>
        <v>長野</v>
      </c>
      <c r="G265" s="10" t="str">
        <f>VLOOKUP(H265,[1]検索データ!$A:$B,2,FALSE)</f>
        <v>中央</v>
      </c>
      <c r="H265" s="9" t="s">
        <v>667</v>
      </c>
      <c r="I265" s="9" t="str">
        <f t="shared" si="4"/>
        <v>4</v>
      </c>
      <c r="J265" s="11" t="s">
        <v>335</v>
      </c>
      <c r="K265" s="7" t="s">
        <v>330</v>
      </c>
      <c r="L265" s="9"/>
      <c r="M265" s="9"/>
      <c r="N265" s="9"/>
      <c r="O265" s="9"/>
      <c r="P265" s="9">
        <v>1</v>
      </c>
      <c r="Q265" s="9"/>
      <c r="R265" s="9"/>
      <c r="S265" s="9"/>
      <c r="T265" s="9">
        <v>1</v>
      </c>
      <c r="U265" s="9"/>
      <c r="V265" s="9"/>
      <c r="W265" s="9"/>
      <c r="X265" s="9"/>
      <c r="Y265" s="9">
        <v>1</v>
      </c>
      <c r="Z265" s="9"/>
      <c r="AA265" s="9"/>
      <c r="AB265" s="9"/>
      <c r="AC265" s="9"/>
      <c r="AD265" s="9">
        <v>1</v>
      </c>
      <c r="AE265" s="9"/>
      <c r="AF265" s="9"/>
      <c r="AG265" s="9"/>
      <c r="AH265" s="9"/>
      <c r="AI265" s="9">
        <v>1</v>
      </c>
      <c r="AJ265" s="9"/>
      <c r="AK265" s="9"/>
      <c r="AL265" s="9"/>
      <c r="AM265" s="9"/>
      <c r="AN265" s="9">
        <v>1</v>
      </c>
      <c r="AO265" s="9"/>
      <c r="AP265" s="9"/>
      <c r="AQ265" s="12"/>
      <c r="AR265" s="12"/>
      <c r="AS265" s="12"/>
    </row>
    <row r="266" spans="1:45" ht="55.5" customHeight="1">
      <c r="A266" s="8">
        <f>VLOOKUP(H266,[1]検索データ!$A:$E,5,FALSE)</f>
        <v>173</v>
      </c>
      <c r="B266" s="9">
        <v>172</v>
      </c>
      <c r="C266" s="9"/>
      <c r="D266" s="9">
        <v>264</v>
      </c>
      <c r="E266" s="9" t="s">
        <v>26</v>
      </c>
      <c r="F266" s="10" t="str">
        <f>VLOOKUP(H266,[1]検索データ!$A:$C,3,FALSE)</f>
        <v>長野</v>
      </c>
      <c r="G266" s="10" t="str">
        <f>VLOOKUP(H266,[1]検索データ!$A:$B,2,FALSE)</f>
        <v>中央</v>
      </c>
      <c r="H266" s="9" t="s">
        <v>659</v>
      </c>
      <c r="I266" s="9" t="str">
        <f t="shared" si="4"/>
        <v>4</v>
      </c>
      <c r="J266" s="11" t="s">
        <v>677</v>
      </c>
      <c r="K266" s="7" t="s">
        <v>222</v>
      </c>
      <c r="L266" s="9"/>
      <c r="M266" s="9"/>
      <c r="N266" s="9"/>
      <c r="O266" s="9"/>
      <c r="P266" s="9"/>
      <c r="Q266" s="9">
        <v>1</v>
      </c>
      <c r="R266" s="9"/>
      <c r="S266" s="9"/>
      <c r="T266" s="9">
        <v>1</v>
      </c>
      <c r="U266" s="9"/>
      <c r="V266" s="9"/>
      <c r="W266" s="9"/>
      <c r="X266" s="9"/>
      <c r="Y266" s="9"/>
      <c r="Z266" s="9">
        <v>1</v>
      </c>
      <c r="AA266" s="9"/>
      <c r="AB266" s="9"/>
      <c r="AC266" s="9"/>
      <c r="AD266" s="9"/>
      <c r="AE266" s="9"/>
      <c r="AF266" s="9">
        <v>1</v>
      </c>
      <c r="AG266" s="9"/>
      <c r="AH266" s="9"/>
      <c r="AI266" s="9"/>
      <c r="AJ266" s="9"/>
      <c r="AK266" s="9">
        <v>1</v>
      </c>
      <c r="AL266" s="9"/>
      <c r="AM266" s="9"/>
      <c r="AN266" s="9"/>
      <c r="AO266" s="9">
        <v>1</v>
      </c>
      <c r="AP266" s="9"/>
      <c r="AQ266" s="12"/>
      <c r="AR266" s="12" t="s">
        <v>678</v>
      </c>
      <c r="AS266" s="12" t="s">
        <v>679</v>
      </c>
    </row>
    <row r="267" spans="1:45" ht="99.75" customHeight="1">
      <c r="A267" s="8">
        <f>VLOOKUP(H267,[1]検索データ!$A:$E,5,FALSE)</f>
        <v>173</v>
      </c>
      <c r="B267" s="9">
        <v>225</v>
      </c>
      <c r="C267" s="9"/>
      <c r="D267" s="9">
        <v>265</v>
      </c>
      <c r="E267" s="9" t="s">
        <v>26</v>
      </c>
      <c r="F267" s="10" t="str">
        <f>VLOOKUP(H267,[1]検索データ!$A:$C,3,FALSE)</f>
        <v>長野</v>
      </c>
      <c r="G267" s="10" t="str">
        <f>VLOOKUP(H267,[1]検索データ!$A:$B,2,FALSE)</f>
        <v>中央</v>
      </c>
      <c r="H267" s="9" t="s">
        <v>659</v>
      </c>
      <c r="I267" s="9" t="str">
        <f t="shared" si="4"/>
        <v>5</v>
      </c>
      <c r="J267" s="11" t="s">
        <v>302</v>
      </c>
      <c r="K267" s="7" t="s">
        <v>680</v>
      </c>
      <c r="L267" s="9"/>
      <c r="M267" s="9"/>
      <c r="N267" s="9">
        <v>1</v>
      </c>
      <c r="O267" s="9"/>
      <c r="P267" s="9"/>
      <c r="Q267" s="9"/>
      <c r="R267" s="9"/>
      <c r="S267" s="9">
        <v>1</v>
      </c>
      <c r="T267" s="9"/>
      <c r="U267" s="9"/>
      <c r="V267" s="9"/>
      <c r="W267" s="9"/>
      <c r="X267" s="9"/>
      <c r="Y267" s="9"/>
      <c r="Z267" s="9">
        <v>1</v>
      </c>
      <c r="AA267" s="9"/>
      <c r="AB267" s="9"/>
      <c r="AC267" s="9"/>
      <c r="AD267" s="9"/>
      <c r="AE267" s="9">
        <v>1</v>
      </c>
      <c r="AF267" s="9"/>
      <c r="AG267" s="9"/>
      <c r="AH267" s="9"/>
      <c r="AI267" s="9"/>
      <c r="AJ267" s="9">
        <v>1</v>
      </c>
      <c r="AK267" s="9"/>
      <c r="AL267" s="9"/>
      <c r="AM267" s="9"/>
      <c r="AN267" s="9"/>
      <c r="AO267" s="9">
        <v>1</v>
      </c>
      <c r="AP267" s="9"/>
      <c r="AQ267" s="12" t="s">
        <v>681</v>
      </c>
      <c r="AR267" s="12" t="s">
        <v>682</v>
      </c>
      <c r="AS267" s="12" t="s">
        <v>683</v>
      </c>
    </row>
    <row r="268" spans="1:45" ht="26.25" customHeight="1">
      <c r="A268" s="8">
        <f>VLOOKUP(H268,[1]検索データ!$A:$E,5,FALSE)</f>
        <v>173</v>
      </c>
      <c r="B268" s="9">
        <v>258</v>
      </c>
      <c r="C268" s="9"/>
      <c r="D268" s="9">
        <v>266</v>
      </c>
      <c r="E268" s="9" t="s">
        <v>33</v>
      </c>
      <c r="F268" s="10" t="str">
        <f>VLOOKUP(H268,[1]検索データ!$A:$C,3,FALSE)</f>
        <v>長野</v>
      </c>
      <c r="G268" s="10" t="str">
        <f>VLOOKUP(H268,[1]検索データ!$A:$B,2,FALSE)</f>
        <v>中央</v>
      </c>
      <c r="H268" s="9" t="s">
        <v>659</v>
      </c>
      <c r="I268" s="9" t="str">
        <f t="shared" si="4"/>
        <v>5</v>
      </c>
      <c r="J268" s="11" t="s">
        <v>109</v>
      </c>
      <c r="K268" s="7" t="s">
        <v>29</v>
      </c>
      <c r="L268" s="9"/>
      <c r="M268" s="9"/>
      <c r="N268" s="9"/>
      <c r="O268" s="9"/>
      <c r="P268" s="9">
        <v>1</v>
      </c>
      <c r="Q268" s="9"/>
      <c r="R268" s="9"/>
      <c r="S268" s="9"/>
      <c r="T268" s="9">
        <v>1</v>
      </c>
      <c r="U268" s="9"/>
      <c r="V268" s="9"/>
      <c r="W268" s="9"/>
      <c r="X268" s="9"/>
      <c r="Y268" s="9"/>
      <c r="Z268" s="9">
        <v>1</v>
      </c>
      <c r="AA268" s="9"/>
      <c r="AB268" s="9"/>
      <c r="AC268" s="9"/>
      <c r="AD268" s="9"/>
      <c r="AE268" s="9">
        <v>1</v>
      </c>
      <c r="AF268" s="9"/>
      <c r="AG268" s="9"/>
      <c r="AH268" s="9"/>
      <c r="AI268" s="9">
        <v>1</v>
      </c>
      <c r="AJ268" s="9"/>
      <c r="AK268" s="9"/>
      <c r="AL268" s="9"/>
      <c r="AM268" s="9"/>
      <c r="AN268" s="9"/>
      <c r="AO268" s="9">
        <v>1</v>
      </c>
      <c r="AP268" s="9"/>
      <c r="AQ268" s="12"/>
      <c r="AR268" s="12"/>
      <c r="AS268" s="12"/>
    </row>
    <row r="269" spans="1:45" ht="87" customHeight="1">
      <c r="A269" s="8">
        <f>VLOOKUP(H269,[1]検索データ!$A:$E,5,FALSE)</f>
        <v>173</v>
      </c>
      <c r="B269" s="9">
        <v>261</v>
      </c>
      <c r="C269" s="9"/>
      <c r="D269" s="9">
        <v>267</v>
      </c>
      <c r="E269" s="9" t="s">
        <v>33</v>
      </c>
      <c r="F269" s="10" t="str">
        <f>VLOOKUP(H269,[1]検索データ!$A:$C,3,FALSE)</f>
        <v>長野</v>
      </c>
      <c r="G269" s="10" t="str">
        <f>VLOOKUP(H269,[1]検索データ!$A:$B,2,FALSE)</f>
        <v>中央</v>
      </c>
      <c r="H269" s="9" t="s">
        <v>659</v>
      </c>
      <c r="I269" s="9" t="str">
        <f t="shared" si="4"/>
        <v>3</v>
      </c>
      <c r="J269" s="11" t="s">
        <v>155</v>
      </c>
      <c r="K269" s="7" t="s">
        <v>40</v>
      </c>
      <c r="L269" s="9"/>
      <c r="M269" s="9"/>
      <c r="N269" s="9"/>
      <c r="O269" s="9"/>
      <c r="P269" s="9">
        <v>1</v>
      </c>
      <c r="Q269" s="9"/>
      <c r="R269" s="9"/>
      <c r="S269" s="9"/>
      <c r="T269" s="9">
        <v>1</v>
      </c>
      <c r="U269" s="9"/>
      <c r="V269" s="9"/>
      <c r="W269" s="9"/>
      <c r="X269" s="9"/>
      <c r="Y269" s="9">
        <v>1</v>
      </c>
      <c r="Z269" s="9"/>
      <c r="AA269" s="9"/>
      <c r="AB269" s="9"/>
      <c r="AC269" s="9"/>
      <c r="AD269" s="9"/>
      <c r="AE269" s="9">
        <v>1</v>
      </c>
      <c r="AF269" s="9"/>
      <c r="AG269" s="9"/>
      <c r="AH269" s="9"/>
      <c r="AI269" s="9"/>
      <c r="AJ269" s="9">
        <v>1</v>
      </c>
      <c r="AK269" s="9"/>
      <c r="AL269" s="9"/>
      <c r="AM269" s="9"/>
      <c r="AN269" s="9"/>
      <c r="AO269" s="9">
        <v>1</v>
      </c>
      <c r="AP269" s="9"/>
      <c r="AQ269" s="12"/>
      <c r="AR269" s="12" t="s">
        <v>684</v>
      </c>
      <c r="AS269" s="12"/>
    </row>
    <row r="270" spans="1:45" ht="50.25" customHeight="1">
      <c r="A270" s="8">
        <f>VLOOKUP(H270,[1]検索データ!$A:$E,5,FALSE)</f>
        <v>173</v>
      </c>
      <c r="B270" s="9">
        <v>358</v>
      </c>
      <c r="C270" s="9"/>
      <c r="D270" s="9">
        <v>268</v>
      </c>
      <c r="E270" s="9" t="s">
        <v>33</v>
      </c>
      <c r="F270" s="10" t="str">
        <f>VLOOKUP(H270,[1]検索データ!$A:$C,3,FALSE)</f>
        <v>長野</v>
      </c>
      <c r="G270" s="10" t="str">
        <f>VLOOKUP(H270,[1]検索データ!$A:$B,2,FALSE)</f>
        <v>中央</v>
      </c>
      <c r="H270" s="9" t="s">
        <v>659</v>
      </c>
      <c r="I270" s="9" t="str">
        <f t="shared" si="4"/>
        <v>7</v>
      </c>
      <c r="J270" s="11" t="s">
        <v>93</v>
      </c>
      <c r="K270" s="7"/>
      <c r="L270" s="9"/>
      <c r="M270" s="9"/>
      <c r="N270" s="9"/>
      <c r="O270" s="9"/>
      <c r="P270" s="9"/>
      <c r="Q270" s="9">
        <v>1</v>
      </c>
      <c r="R270" s="9"/>
      <c r="S270" s="9"/>
      <c r="T270" s="9"/>
      <c r="U270" s="9">
        <v>1</v>
      </c>
      <c r="V270" s="9"/>
      <c r="W270" s="9"/>
      <c r="X270" s="9"/>
      <c r="Y270" s="9"/>
      <c r="Z270" s="9"/>
      <c r="AA270" s="9">
        <v>1</v>
      </c>
      <c r="AB270" s="9"/>
      <c r="AC270" s="9"/>
      <c r="AD270" s="9"/>
      <c r="AE270" s="9">
        <v>1</v>
      </c>
      <c r="AF270" s="9"/>
      <c r="AG270" s="9"/>
      <c r="AH270" s="9"/>
      <c r="AI270" s="9"/>
      <c r="AJ270" s="9"/>
      <c r="AK270" s="9">
        <v>1</v>
      </c>
      <c r="AL270" s="9"/>
      <c r="AM270" s="9"/>
      <c r="AN270" s="9"/>
      <c r="AO270" s="9"/>
      <c r="AP270" s="9"/>
      <c r="AQ270" s="12"/>
      <c r="AR270" s="12" t="s">
        <v>685</v>
      </c>
      <c r="AS270" s="12" t="s">
        <v>686</v>
      </c>
    </row>
    <row r="271" spans="1:45" ht="24.75" customHeight="1">
      <c r="A271" s="8">
        <f>VLOOKUP(H271,[1]検索データ!$A:$E,5,FALSE)</f>
        <v>174</v>
      </c>
      <c r="B271" s="9">
        <v>191</v>
      </c>
      <c r="C271" s="9"/>
      <c r="D271" s="9">
        <v>269</v>
      </c>
      <c r="E271" s="9" t="s">
        <v>26</v>
      </c>
      <c r="F271" s="10" t="str">
        <f>VLOOKUP(H271,[1]検索データ!$A:$C,3,FALSE)</f>
        <v>長野</v>
      </c>
      <c r="G271" s="10" t="str">
        <f>VLOOKUP(H271,[1]検索データ!$A:$B,2,FALSE)</f>
        <v>中央</v>
      </c>
      <c r="H271" s="9" t="s">
        <v>687</v>
      </c>
      <c r="I271" s="9" t="str">
        <f t="shared" si="4"/>
        <v>5</v>
      </c>
      <c r="J271" s="11" t="s">
        <v>74</v>
      </c>
      <c r="K271" s="7"/>
      <c r="L271" s="9"/>
      <c r="M271" s="9"/>
      <c r="N271" s="9"/>
      <c r="O271" s="9">
        <v>1</v>
      </c>
      <c r="P271" s="9"/>
      <c r="Q271" s="9"/>
      <c r="R271" s="9"/>
      <c r="S271" s="9"/>
      <c r="T271" s="9">
        <v>1</v>
      </c>
      <c r="U271" s="9"/>
      <c r="V271" s="9"/>
      <c r="W271" s="9"/>
      <c r="X271" s="9"/>
      <c r="Y271" s="9"/>
      <c r="Z271" s="9">
        <v>1</v>
      </c>
      <c r="AA271" s="9"/>
      <c r="AB271" s="9"/>
      <c r="AC271" s="9"/>
      <c r="AD271" s="9">
        <v>1</v>
      </c>
      <c r="AE271" s="9"/>
      <c r="AF271" s="9"/>
      <c r="AG271" s="9"/>
      <c r="AH271" s="9"/>
      <c r="AI271" s="9"/>
      <c r="AJ271" s="9"/>
      <c r="AK271" s="9">
        <v>1</v>
      </c>
      <c r="AL271" s="9"/>
      <c r="AM271" s="9"/>
      <c r="AN271" s="9"/>
      <c r="AO271" s="9">
        <v>1</v>
      </c>
      <c r="AP271" s="9"/>
      <c r="AQ271" s="12"/>
      <c r="AR271" s="12"/>
      <c r="AS271" s="12"/>
    </row>
    <row r="272" spans="1:45" ht="61.5" customHeight="1">
      <c r="A272" s="8">
        <f>VLOOKUP(H272,[1]検索データ!$A:$E,5,FALSE)</f>
        <v>175</v>
      </c>
      <c r="B272" s="9">
        <v>15</v>
      </c>
      <c r="C272" s="9"/>
      <c r="D272" s="9">
        <v>270</v>
      </c>
      <c r="E272" s="9" t="s">
        <v>26</v>
      </c>
      <c r="F272" s="10" t="str">
        <f>VLOOKUP(H272,[1]検索データ!$A:$C,3,FALSE)</f>
        <v>長野</v>
      </c>
      <c r="G272" s="10" t="str">
        <f>VLOOKUP(H272,[1]検索データ!$A:$B,2,FALSE)</f>
        <v>中央</v>
      </c>
      <c r="H272" s="9" t="s">
        <v>688</v>
      </c>
      <c r="I272" s="9" t="str">
        <f t="shared" si="4"/>
        <v>6</v>
      </c>
      <c r="J272" s="11" t="s">
        <v>69</v>
      </c>
      <c r="K272" s="7" t="s">
        <v>40</v>
      </c>
      <c r="L272" s="9"/>
      <c r="M272" s="9"/>
      <c r="N272" s="9"/>
      <c r="O272" s="9"/>
      <c r="P272" s="9"/>
      <c r="Q272" s="9">
        <v>1</v>
      </c>
      <c r="R272" s="9"/>
      <c r="S272" s="9"/>
      <c r="T272" s="9">
        <v>1</v>
      </c>
      <c r="U272" s="9"/>
      <c r="V272" s="9"/>
      <c r="W272" s="9"/>
      <c r="X272" s="9"/>
      <c r="Y272" s="9">
        <v>1</v>
      </c>
      <c r="Z272" s="9"/>
      <c r="AA272" s="9"/>
      <c r="AB272" s="9"/>
      <c r="AC272" s="9"/>
      <c r="AD272" s="9"/>
      <c r="AE272" s="9">
        <v>1</v>
      </c>
      <c r="AF272" s="9"/>
      <c r="AG272" s="9"/>
      <c r="AH272" s="9"/>
      <c r="AI272" s="9">
        <v>1</v>
      </c>
      <c r="AJ272" s="9"/>
      <c r="AK272" s="9"/>
      <c r="AL272" s="9"/>
      <c r="AM272" s="9"/>
      <c r="AN272" s="9"/>
      <c r="AO272" s="9"/>
      <c r="AP272" s="9">
        <v>1</v>
      </c>
      <c r="AQ272" s="12" t="s">
        <v>689</v>
      </c>
      <c r="AR272" s="12" t="s">
        <v>690</v>
      </c>
      <c r="AS272" s="12" t="s">
        <v>691</v>
      </c>
    </row>
    <row r="273" spans="1:45" ht="75.75" customHeight="1">
      <c r="A273" s="8">
        <f>VLOOKUP(H273,[1]検索データ!$A:$E,5,FALSE)</f>
        <v>175</v>
      </c>
      <c r="B273" s="9">
        <v>236</v>
      </c>
      <c r="C273" s="9"/>
      <c r="D273" s="9">
        <v>271</v>
      </c>
      <c r="E273" s="9" t="s">
        <v>33</v>
      </c>
      <c r="F273" s="10" t="str">
        <f>VLOOKUP(H273,[1]検索データ!$A:$C,3,FALSE)</f>
        <v>長野</v>
      </c>
      <c r="G273" s="10" t="str">
        <f>VLOOKUP(H273,[1]検索データ!$A:$B,2,FALSE)</f>
        <v>中央</v>
      </c>
      <c r="H273" s="9" t="s">
        <v>688</v>
      </c>
      <c r="I273" s="9" t="str">
        <f t="shared" si="4"/>
        <v>5</v>
      </c>
      <c r="J273" s="11" t="s">
        <v>302</v>
      </c>
      <c r="K273" s="7" t="s">
        <v>611</v>
      </c>
      <c r="L273" s="9"/>
      <c r="M273" s="9"/>
      <c r="N273" s="9"/>
      <c r="O273" s="9"/>
      <c r="P273" s="9">
        <v>1</v>
      </c>
      <c r="Q273" s="9"/>
      <c r="R273" s="9">
        <v>1</v>
      </c>
      <c r="S273" s="9"/>
      <c r="T273" s="9"/>
      <c r="U273" s="9"/>
      <c r="V273" s="9"/>
      <c r="W273" s="9"/>
      <c r="X273" s="9">
        <v>1</v>
      </c>
      <c r="Y273" s="9"/>
      <c r="Z273" s="9"/>
      <c r="AA273" s="9"/>
      <c r="AB273" s="9"/>
      <c r="AC273" s="9">
        <v>1</v>
      </c>
      <c r="AD273" s="9"/>
      <c r="AE273" s="9"/>
      <c r="AF273" s="9"/>
      <c r="AG273" s="9"/>
      <c r="AH273" s="9"/>
      <c r="AI273" s="9"/>
      <c r="AJ273" s="9"/>
      <c r="AK273" s="9">
        <v>1</v>
      </c>
      <c r="AL273" s="9"/>
      <c r="AM273" s="9"/>
      <c r="AN273" s="9"/>
      <c r="AO273" s="9">
        <v>1</v>
      </c>
      <c r="AP273" s="9"/>
      <c r="AQ273" s="12" t="s">
        <v>692</v>
      </c>
      <c r="AR273" s="12" t="s">
        <v>693</v>
      </c>
      <c r="AS273" s="12" t="s">
        <v>694</v>
      </c>
    </row>
    <row r="274" spans="1:45" ht="44.25" customHeight="1">
      <c r="A274" s="8">
        <f>VLOOKUP(H274,[1]検索データ!$A:$E,5,FALSE)</f>
        <v>175</v>
      </c>
      <c r="B274" s="9">
        <v>240</v>
      </c>
      <c r="C274" s="9"/>
      <c r="D274" s="9">
        <v>272</v>
      </c>
      <c r="E274" s="9" t="s">
        <v>26</v>
      </c>
      <c r="F274" s="10" t="str">
        <f>VLOOKUP(H274,[1]検索データ!$A:$C,3,FALSE)</f>
        <v>長野</v>
      </c>
      <c r="G274" s="10" t="str">
        <f>VLOOKUP(H274,[1]検索データ!$A:$B,2,FALSE)</f>
        <v>中央</v>
      </c>
      <c r="H274" s="9" t="s">
        <v>688</v>
      </c>
      <c r="I274" s="9" t="str">
        <f t="shared" si="4"/>
        <v>4</v>
      </c>
      <c r="J274" s="11" t="s">
        <v>674</v>
      </c>
      <c r="K274" s="7" t="s">
        <v>40</v>
      </c>
      <c r="L274" s="9"/>
      <c r="M274" s="9"/>
      <c r="N274" s="9"/>
      <c r="O274" s="9"/>
      <c r="P274" s="9"/>
      <c r="Q274" s="9">
        <v>1</v>
      </c>
      <c r="R274" s="9"/>
      <c r="S274" s="9"/>
      <c r="T274" s="9"/>
      <c r="U274" s="9"/>
      <c r="V274" s="9">
        <v>1</v>
      </c>
      <c r="W274" s="9"/>
      <c r="X274" s="9"/>
      <c r="Y274" s="9"/>
      <c r="Z274" s="9"/>
      <c r="AA274" s="9">
        <v>1</v>
      </c>
      <c r="AB274" s="9"/>
      <c r="AC274" s="9"/>
      <c r="AD274" s="9"/>
      <c r="AE274" s="9"/>
      <c r="AF274" s="9">
        <v>1</v>
      </c>
      <c r="AG274" s="9"/>
      <c r="AH274" s="9"/>
      <c r="AI274" s="9"/>
      <c r="AJ274" s="9"/>
      <c r="AK274" s="9">
        <v>1</v>
      </c>
      <c r="AL274" s="9"/>
      <c r="AM274" s="9"/>
      <c r="AN274" s="9"/>
      <c r="AO274" s="9"/>
      <c r="AP274" s="9">
        <v>1</v>
      </c>
      <c r="AQ274" s="12"/>
      <c r="AR274" s="12" t="s">
        <v>695</v>
      </c>
      <c r="AS274" s="12"/>
    </row>
    <row r="275" spans="1:45" ht="168" customHeight="1">
      <c r="A275" s="8">
        <f>VLOOKUP(H275,[1]検索データ!$A:$E,5,FALSE)</f>
        <v>175</v>
      </c>
      <c r="B275" s="9">
        <v>381</v>
      </c>
      <c r="C275" s="9"/>
      <c r="D275" s="9">
        <v>273</v>
      </c>
      <c r="E275" s="9" t="s">
        <v>33</v>
      </c>
      <c r="F275" s="10" t="str">
        <f>VLOOKUP(H275,[1]検索データ!$A:$C,3,FALSE)</f>
        <v>長野</v>
      </c>
      <c r="G275" s="10" t="str">
        <f>VLOOKUP(H275,[1]検索データ!$A:$B,2,FALSE)</f>
        <v>中央</v>
      </c>
      <c r="H275" s="9" t="s">
        <v>688</v>
      </c>
      <c r="I275" s="9" t="str">
        <f t="shared" si="4"/>
        <v>6</v>
      </c>
      <c r="J275" s="11" t="s">
        <v>214</v>
      </c>
      <c r="K275" s="7" t="s">
        <v>44</v>
      </c>
      <c r="L275" s="9"/>
      <c r="M275" s="9"/>
      <c r="N275" s="9"/>
      <c r="O275" s="9"/>
      <c r="P275" s="9"/>
      <c r="Q275" s="9">
        <v>1</v>
      </c>
      <c r="R275" s="9"/>
      <c r="S275" s="9"/>
      <c r="T275" s="9"/>
      <c r="U275" s="9">
        <v>1</v>
      </c>
      <c r="V275" s="9"/>
      <c r="W275" s="9"/>
      <c r="X275" s="9"/>
      <c r="Y275" s="9">
        <v>1</v>
      </c>
      <c r="Z275" s="9"/>
      <c r="AA275" s="9"/>
      <c r="AB275" s="9"/>
      <c r="AC275" s="9"/>
      <c r="AD275" s="9"/>
      <c r="AE275" s="9"/>
      <c r="AF275" s="9">
        <v>1</v>
      </c>
      <c r="AG275" s="9"/>
      <c r="AH275" s="9"/>
      <c r="AI275" s="9"/>
      <c r="AJ275" s="9"/>
      <c r="AK275" s="9">
        <v>1</v>
      </c>
      <c r="AL275" s="9"/>
      <c r="AM275" s="9"/>
      <c r="AN275" s="9"/>
      <c r="AO275" s="9"/>
      <c r="AP275" s="9">
        <v>1</v>
      </c>
      <c r="AQ275" s="12" t="s">
        <v>696</v>
      </c>
      <c r="AR275" s="12" t="s">
        <v>697</v>
      </c>
      <c r="AS275" s="12"/>
    </row>
    <row r="276" spans="1:45" ht="51.75" customHeight="1">
      <c r="A276" s="8">
        <f>VLOOKUP(H276,[1]検索データ!$A:$E,5,FALSE)</f>
        <v>176</v>
      </c>
      <c r="B276" s="9">
        <v>18</v>
      </c>
      <c r="C276" s="9"/>
      <c r="D276" s="9">
        <v>274</v>
      </c>
      <c r="E276" s="9" t="s">
        <v>26</v>
      </c>
      <c r="F276" s="10" t="str">
        <f>VLOOKUP(H276,[1]検索データ!$A:$C,3,FALSE)</f>
        <v>長野</v>
      </c>
      <c r="G276" s="10" t="str">
        <f>VLOOKUP(H276,[1]検索データ!$A:$B,2,FALSE)</f>
        <v>中央</v>
      </c>
      <c r="H276" s="9" t="s">
        <v>698</v>
      </c>
      <c r="I276" s="9" t="str">
        <f t="shared" si="4"/>
        <v>3</v>
      </c>
      <c r="J276" s="11" t="s">
        <v>668</v>
      </c>
      <c r="K276" s="7"/>
      <c r="L276" s="9"/>
      <c r="M276" s="9"/>
      <c r="N276" s="9"/>
      <c r="O276" s="9"/>
      <c r="P276" s="9">
        <v>1</v>
      </c>
      <c r="Q276" s="9"/>
      <c r="R276" s="9"/>
      <c r="S276" s="9"/>
      <c r="T276" s="9"/>
      <c r="U276" s="9">
        <v>1</v>
      </c>
      <c r="V276" s="9"/>
      <c r="W276" s="9"/>
      <c r="X276" s="9"/>
      <c r="Y276" s="9"/>
      <c r="Z276" s="9">
        <v>1</v>
      </c>
      <c r="AA276" s="9"/>
      <c r="AB276" s="9"/>
      <c r="AC276" s="9"/>
      <c r="AD276" s="9">
        <v>1</v>
      </c>
      <c r="AE276" s="9"/>
      <c r="AF276" s="9"/>
      <c r="AG276" s="9"/>
      <c r="AH276" s="9">
        <v>1</v>
      </c>
      <c r="AI276" s="9"/>
      <c r="AJ276" s="9"/>
      <c r="AK276" s="9"/>
      <c r="AL276" s="9"/>
      <c r="AM276" s="9">
        <v>1</v>
      </c>
      <c r="AN276" s="9"/>
      <c r="AO276" s="9"/>
      <c r="AP276" s="9"/>
      <c r="AQ276" s="12"/>
      <c r="AR276" s="12" t="s">
        <v>699</v>
      </c>
      <c r="AS276" s="12" t="s">
        <v>700</v>
      </c>
    </row>
    <row r="277" spans="1:45" ht="86.25" customHeight="1">
      <c r="A277" s="8">
        <f>VLOOKUP(H277,[1]検索データ!$A:$E,5,FALSE)</f>
        <v>176</v>
      </c>
      <c r="B277" s="9">
        <v>20</v>
      </c>
      <c r="C277" s="9"/>
      <c r="D277" s="9">
        <v>275</v>
      </c>
      <c r="E277" s="9" t="s">
        <v>26</v>
      </c>
      <c r="F277" s="10" t="str">
        <f>VLOOKUP(H277,[1]検索データ!$A:$C,3,FALSE)</f>
        <v>長野</v>
      </c>
      <c r="G277" s="10" t="str">
        <f>VLOOKUP(H277,[1]検索データ!$A:$B,2,FALSE)</f>
        <v>中央</v>
      </c>
      <c r="H277" s="9" t="s">
        <v>701</v>
      </c>
      <c r="I277" s="9" t="str">
        <f t="shared" si="4"/>
        <v>3</v>
      </c>
      <c r="J277" s="11" t="s">
        <v>623</v>
      </c>
      <c r="K277" s="7"/>
      <c r="L277" s="9"/>
      <c r="M277" s="9"/>
      <c r="N277" s="9"/>
      <c r="O277" s="9"/>
      <c r="P277" s="9"/>
      <c r="Q277" s="9">
        <v>1</v>
      </c>
      <c r="R277" s="9"/>
      <c r="S277" s="9"/>
      <c r="T277" s="9"/>
      <c r="U277" s="9">
        <v>1</v>
      </c>
      <c r="V277" s="9"/>
      <c r="W277" s="9"/>
      <c r="X277" s="9"/>
      <c r="Y277" s="9"/>
      <c r="Z277" s="9">
        <v>1</v>
      </c>
      <c r="AA277" s="9"/>
      <c r="AB277" s="9"/>
      <c r="AC277" s="9"/>
      <c r="AD277" s="9"/>
      <c r="AE277" s="9"/>
      <c r="AF277" s="9">
        <v>1</v>
      </c>
      <c r="AG277" s="9"/>
      <c r="AH277" s="9"/>
      <c r="AI277" s="9">
        <v>1</v>
      </c>
      <c r="AJ277" s="9"/>
      <c r="AK277" s="9"/>
      <c r="AL277" s="9"/>
      <c r="AM277" s="9"/>
      <c r="AN277" s="9">
        <v>1</v>
      </c>
      <c r="AO277" s="9"/>
      <c r="AP277" s="9"/>
      <c r="AQ277" s="12" t="s">
        <v>702</v>
      </c>
      <c r="AR277" s="12" t="s">
        <v>703</v>
      </c>
      <c r="AS277" s="12" t="s">
        <v>704</v>
      </c>
    </row>
    <row r="278" spans="1:45" ht="35.25" customHeight="1">
      <c r="A278" s="8">
        <f>VLOOKUP(H278,[1]検索データ!$A:$E,5,FALSE)</f>
        <v>176</v>
      </c>
      <c r="B278" s="9">
        <v>21</v>
      </c>
      <c r="C278" s="9"/>
      <c r="D278" s="9">
        <v>276</v>
      </c>
      <c r="E278" s="9" t="s">
        <v>26</v>
      </c>
      <c r="F278" s="10" t="str">
        <f>VLOOKUP(H278,[1]検索データ!$A:$C,3,FALSE)</f>
        <v>長野</v>
      </c>
      <c r="G278" s="10" t="str">
        <f>VLOOKUP(H278,[1]検索データ!$A:$B,2,FALSE)</f>
        <v>中央</v>
      </c>
      <c r="H278" s="9" t="s">
        <v>701</v>
      </c>
      <c r="I278" s="9" t="str">
        <f t="shared" si="4"/>
        <v/>
      </c>
      <c r="J278" s="9"/>
      <c r="K278" s="7"/>
      <c r="L278" s="9"/>
      <c r="M278" s="9"/>
      <c r="N278" s="9"/>
      <c r="O278" s="9">
        <v>1</v>
      </c>
      <c r="P278" s="9"/>
      <c r="Q278" s="9"/>
      <c r="R278" s="9"/>
      <c r="S278" s="9">
        <v>1</v>
      </c>
      <c r="T278" s="9"/>
      <c r="U278" s="9"/>
      <c r="V278" s="9"/>
      <c r="W278" s="9"/>
      <c r="X278" s="9"/>
      <c r="Y278" s="9">
        <v>1</v>
      </c>
      <c r="Z278" s="9"/>
      <c r="AA278" s="9"/>
      <c r="AB278" s="9"/>
      <c r="AC278" s="9"/>
      <c r="AD278" s="9">
        <v>1</v>
      </c>
      <c r="AE278" s="9"/>
      <c r="AF278" s="9"/>
      <c r="AG278" s="9"/>
      <c r="AH278" s="9"/>
      <c r="AI278" s="9"/>
      <c r="AJ278" s="9">
        <v>1</v>
      </c>
      <c r="AK278" s="9"/>
      <c r="AL278" s="9"/>
      <c r="AM278" s="9"/>
      <c r="AN278" s="9">
        <v>1</v>
      </c>
      <c r="AO278" s="9"/>
      <c r="AP278" s="9"/>
      <c r="AQ278" s="12"/>
      <c r="AR278" s="12" t="s">
        <v>705</v>
      </c>
      <c r="AS278" s="12"/>
    </row>
    <row r="279" spans="1:45" ht="35.25" customHeight="1">
      <c r="A279" s="8">
        <f>VLOOKUP(H279,[1]検索データ!$A:$E,5,FALSE)</f>
        <v>176</v>
      </c>
      <c r="B279" s="9">
        <v>24</v>
      </c>
      <c r="C279" s="9"/>
      <c r="D279" s="9">
        <v>277</v>
      </c>
      <c r="E279" s="9" t="s">
        <v>33</v>
      </c>
      <c r="F279" s="10" t="str">
        <f>VLOOKUP(H279,[1]検索データ!$A:$C,3,FALSE)</f>
        <v>長野</v>
      </c>
      <c r="G279" s="10" t="str">
        <f>VLOOKUP(H279,[1]検索データ!$A:$B,2,FALSE)</f>
        <v>中央</v>
      </c>
      <c r="H279" s="9" t="s">
        <v>701</v>
      </c>
      <c r="I279" s="9" t="str">
        <f t="shared" si="4"/>
        <v>2</v>
      </c>
      <c r="J279" s="11" t="s">
        <v>381</v>
      </c>
      <c r="K279" s="7"/>
      <c r="L279" s="9"/>
      <c r="M279" s="9"/>
      <c r="N279" s="9"/>
      <c r="O279" s="9"/>
      <c r="P279" s="9"/>
      <c r="Q279" s="9">
        <v>1</v>
      </c>
      <c r="R279" s="9"/>
      <c r="S279" s="9"/>
      <c r="T279" s="9"/>
      <c r="U279" s="9">
        <v>1</v>
      </c>
      <c r="V279" s="9"/>
      <c r="W279" s="9"/>
      <c r="X279" s="9"/>
      <c r="Y279" s="9"/>
      <c r="Z279" s="9"/>
      <c r="AA279" s="9">
        <v>1</v>
      </c>
      <c r="AB279" s="9"/>
      <c r="AC279" s="9"/>
      <c r="AD279" s="9">
        <v>1</v>
      </c>
      <c r="AE279" s="9"/>
      <c r="AF279" s="9"/>
      <c r="AG279" s="9"/>
      <c r="AH279" s="9"/>
      <c r="AI279" s="9">
        <v>1</v>
      </c>
      <c r="AJ279" s="9"/>
      <c r="AK279" s="9"/>
      <c r="AL279" s="9"/>
      <c r="AM279" s="9"/>
      <c r="AN279" s="9">
        <v>1</v>
      </c>
      <c r="AO279" s="9"/>
      <c r="AP279" s="9"/>
      <c r="AQ279" s="12"/>
      <c r="AR279" s="12" t="s">
        <v>706</v>
      </c>
      <c r="AS279" s="12"/>
    </row>
    <row r="280" spans="1:45" ht="24.75" customHeight="1">
      <c r="A280" s="8">
        <f>VLOOKUP(H280,[1]検索データ!$A:$E,5,FALSE)</f>
        <v>176</v>
      </c>
      <c r="B280" s="9">
        <v>45</v>
      </c>
      <c r="C280" s="9"/>
      <c r="D280" s="9">
        <v>278</v>
      </c>
      <c r="E280" s="9" t="s">
        <v>26</v>
      </c>
      <c r="F280" s="10" t="str">
        <f>VLOOKUP(H280,[1]検索データ!$A:$C,3,FALSE)</f>
        <v>長野</v>
      </c>
      <c r="G280" s="10" t="str">
        <f>VLOOKUP(H280,[1]検索データ!$A:$B,2,FALSE)</f>
        <v>中央</v>
      </c>
      <c r="H280" s="9" t="s">
        <v>701</v>
      </c>
      <c r="I280" s="9" t="str">
        <f t="shared" si="4"/>
        <v>3</v>
      </c>
      <c r="J280" s="11" t="s">
        <v>342</v>
      </c>
      <c r="K280" s="7"/>
      <c r="L280" s="9"/>
      <c r="M280" s="9"/>
      <c r="N280" s="9"/>
      <c r="O280" s="9">
        <v>1</v>
      </c>
      <c r="P280" s="9"/>
      <c r="Q280" s="9"/>
      <c r="R280" s="9"/>
      <c r="S280" s="9"/>
      <c r="T280" s="9"/>
      <c r="U280" s="9"/>
      <c r="V280" s="9">
        <v>1</v>
      </c>
      <c r="W280" s="9"/>
      <c r="X280" s="9"/>
      <c r="Y280" s="9"/>
      <c r="Z280" s="9">
        <v>1</v>
      </c>
      <c r="AA280" s="9"/>
      <c r="AB280" s="9"/>
      <c r="AC280" s="9"/>
      <c r="AD280" s="9">
        <v>1</v>
      </c>
      <c r="AE280" s="9"/>
      <c r="AF280" s="9"/>
      <c r="AG280" s="9"/>
      <c r="AH280" s="9"/>
      <c r="AI280" s="9">
        <v>1</v>
      </c>
      <c r="AJ280" s="9"/>
      <c r="AK280" s="9"/>
      <c r="AL280" s="9"/>
      <c r="AM280" s="9"/>
      <c r="AN280" s="9">
        <v>1</v>
      </c>
      <c r="AO280" s="9"/>
      <c r="AP280" s="9"/>
      <c r="AQ280" s="12"/>
      <c r="AR280" s="12"/>
      <c r="AS280" s="12"/>
    </row>
    <row r="281" spans="1:45" ht="24.75" customHeight="1">
      <c r="A281" s="8">
        <f>VLOOKUP(H281,[1]検索データ!$A:$E,5,FALSE)</f>
        <v>177</v>
      </c>
      <c r="B281" s="9">
        <v>29</v>
      </c>
      <c r="C281" s="9"/>
      <c r="D281" s="9">
        <v>279</v>
      </c>
      <c r="E281" s="9" t="s">
        <v>33</v>
      </c>
      <c r="F281" s="10" t="str">
        <f>VLOOKUP(H281,[1]検索データ!$A:$C,3,FALSE)</f>
        <v>長野</v>
      </c>
      <c r="G281" s="10" t="str">
        <f>VLOOKUP(H281,[1]検索データ!$A:$B,2,FALSE)</f>
        <v>中央</v>
      </c>
      <c r="H281" s="9" t="s">
        <v>707</v>
      </c>
      <c r="I281" s="9" t="str">
        <f t="shared" si="4"/>
        <v>2</v>
      </c>
      <c r="J281" s="11" t="s">
        <v>661</v>
      </c>
      <c r="K281" s="7" t="s">
        <v>40</v>
      </c>
      <c r="L281" s="9"/>
      <c r="M281" s="9"/>
      <c r="N281" s="9"/>
      <c r="O281" s="9"/>
      <c r="P281" s="9">
        <v>1</v>
      </c>
      <c r="Q281" s="9"/>
      <c r="R281" s="9"/>
      <c r="S281" s="9"/>
      <c r="T281" s="9">
        <v>1</v>
      </c>
      <c r="U281" s="9"/>
      <c r="V281" s="9"/>
      <c r="W281" s="9"/>
      <c r="X281" s="9"/>
      <c r="Y281" s="9"/>
      <c r="Z281" s="9"/>
      <c r="AA281" s="9">
        <v>1</v>
      </c>
      <c r="AB281" s="9"/>
      <c r="AC281" s="9"/>
      <c r="AD281" s="9">
        <v>1</v>
      </c>
      <c r="AE281" s="9"/>
      <c r="AF281" s="9"/>
      <c r="AG281" s="9"/>
      <c r="AH281" s="9"/>
      <c r="AI281" s="9">
        <v>1</v>
      </c>
      <c r="AJ281" s="9"/>
      <c r="AK281" s="9"/>
      <c r="AL281" s="9"/>
      <c r="AM281" s="9"/>
      <c r="AN281" s="9">
        <v>1</v>
      </c>
      <c r="AO281" s="9"/>
      <c r="AP281" s="9"/>
      <c r="AQ281" s="12"/>
      <c r="AR281" s="12"/>
      <c r="AS281" s="12"/>
    </row>
    <row r="282" spans="1:45" ht="72" customHeight="1">
      <c r="A282" s="8">
        <f>VLOOKUP(H282,[1]検索データ!$A:$E,5,FALSE)</f>
        <v>182</v>
      </c>
      <c r="B282" s="9">
        <v>135</v>
      </c>
      <c r="C282" s="9"/>
      <c r="D282" s="9">
        <v>280</v>
      </c>
      <c r="E282" s="9"/>
      <c r="F282" s="10" t="str">
        <f>VLOOKUP(H282,[1]検索データ!$A:$C,3,FALSE)</f>
        <v>長野</v>
      </c>
      <c r="G282" s="10" t="str">
        <f>VLOOKUP(H282,[1]検索データ!$A:$B,2,FALSE)</f>
        <v>中央</v>
      </c>
      <c r="H282" s="9" t="s">
        <v>708</v>
      </c>
      <c r="I282" s="9" t="str">
        <f t="shared" si="4"/>
        <v/>
      </c>
      <c r="J282" s="9"/>
      <c r="K282" s="7"/>
      <c r="L282" s="9"/>
      <c r="M282" s="9"/>
      <c r="N282" s="9"/>
      <c r="O282" s="9"/>
      <c r="P282" s="9"/>
      <c r="Q282" s="9">
        <v>1</v>
      </c>
      <c r="R282" s="9"/>
      <c r="S282" s="9"/>
      <c r="T282" s="9"/>
      <c r="U282" s="9"/>
      <c r="V282" s="9">
        <v>1</v>
      </c>
      <c r="W282" s="9"/>
      <c r="X282" s="9"/>
      <c r="Y282" s="9"/>
      <c r="Z282" s="9"/>
      <c r="AA282" s="9">
        <v>1</v>
      </c>
      <c r="AB282" s="9"/>
      <c r="AC282" s="9"/>
      <c r="AD282" s="9"/>
      <c r="AE282" s="9"/>
      <c r="AF282" s="9">
        <v>1</v>
      </c>
      <c r="AG282" s="9"/>
      <c r="AH282" s="9"/>
      <c r="AI282" s="9"/>
      <c r="AJ282" s="9"/>
      <c r="AK282" s="9">
        <v>1</v>
      </c>
      <c r="AL282" s="9"/>
      <c r="AM282" s="9"/>
      <c r="AN282" s="9"/>
      <c r="AO282" s="9"/>
      <c r="AP282" s="9">
        <v>1</v>
      </c>
      <c r="AQ282" s="12"/>
      <c r="AR282" s="12" t="s">
        <v>709</v>
      </c>
      <c r="AS282" s="12" t="s">
        <v>710</v>
      </c>
    </row>
    <row r="283" spans="1:45" ht="72" customHeight="1">
      <c r="A283" s="8">
        <f>VLOOKUP(H283,[1]検索データ!$A:$E,5,FALSE)</f>
        <v>183</v>
      </c>
      <c r="B283" s="9">
        <v>450</v>
      </c>
      <c r="C283" s="9"/>
      <c r="D283" s="9">
        <v>281</v>
      </c>
      <c r="E283" s="9" t="s">
        <v>33</v>
      </c>
      <c r="F283" s="10" t="str">
        <f>VLOOKUP(H283,[1]検索データ!$A:$C,3,FALSE)</f>
        <v>岐阜</v>
      </c>
      <c r="G283" s="10" t="str">
        <f>VLOOKUP(H283,[1]検索データ!$A:$B,2,FALSE)</f>
        <v>高山</v>
      </c>
      <c r="H283" s="9" t="s">
        <v>711</v>
      </c>
      <c r="I283" s="9" t="str">
        <f t="shared" si="4"/>
        <v>4</v>
      </c>
      <c r="J283" s="9">
        <v>48</v>
      </c>
      <c r="K283" s="15" t="s">
        <v>222</v>
      </c>
      <c r="L283" s="13"/>
      <c r="M283" s="13"/>
      <c r="N283" s="13"/>
      <c r="O283" s="13"/>
      <c r="P283" s="13">
        <v>1</v>
      </c>
      <c r="Q283" s="13"/>
      <c r="R283" s="13"/>
      <c r="S283" s="13"/>
      <c r="T283" s="13">
        <v>1</v>
      </c>
      <c r="U283" s="13"/>
      <c r="V283" s="13"/>
      <c r="W283" s="13"/>
      <c r="X283" s="13"/>
      <c r="Y283" s="13">
        <v>1</v>
      </c>
      <c r="Z283" s="13"/>
      <c r="AA283" s="13"/>
      <c r="AB283" s="13"/>
      <c r="AC283" s="13"/>
      <c r="AD283" s="13"/>
      <c r="AE283" s="13">
        <v>1</v>
      </c>
      <c r="AF283" s="13"/>
      <c r="AG283" s="13"/>
      <c r="AH283" s="13"/>
      <c r="AI283" s="13"/>
      <c r="AJ283" s="13">
        <v>1</v>
      </c>
      <c r="AK283" s="13"/>
      <c r="AL283" s="13"/>
      <c r="AM283" s="13"/>
      <c r="AN283" s="13"/>
      <c r="AO283" s="13">
        <v>1</v>
      </c>
      <c r="AP283" s="13"/>
      <c r="AQ283" s="20"/>
      <c r="AR283" s="20" t="s">
        <v>712</v>
      </c>
      <c r="AS283" s="20"/>
    </row>
    <row r="284" spans="1:45" ht="28.5" customHeight="1">
      <c r="A284" s="8">
        <f>VLOOKUP(H284,[1]検索データ!$A:$E,5,FALSE)</f>
        <v>185</v>
      </c>
      <c r="B284" s="9">
        <v>446</v>
      </c>
      <c r="C284" s="9"/>
      <c r="D284" s="9">
        <v>282</v>
      </c>
      <c r="E284" s="9" t="s">
        <v>26</v>
      </c>
      <c r="F284" s="10" t="str">
        <f>VLOOKUP(H284,[1]検索データ!$A:$C,3,FALSE)</f>
        <v>岐阜</v>
      </c>
      <c r="G284" s="10" t="str">
        <f>VLOOKUP(H284,[1]検索データ!$A:$B,2,FALSE)</f>
        <v>高山</v>
      </c>
      <c r="H284" s="9" t="s">
        <v>713</v>
      </c>
      <c r="I284" s="9" t="str">
        <f t="shared" si="4"/>
        <v>2</v>
      </c>
      <c r="J284" s="9">
        <v>21</v>
      </c>
      <c r="K284" s="15" t="s">
        <v>40</v>
      </c>
      <c r="L284" s="13"/>
      <c r="M284" s="13"/>
      <c r="N284" s="13">
        <v>1</v>
      </c>
      <c r="O284" s="13"/>
      <c r="P284" s="13"/>
      <c r="Q284" s="13"/>
      <c r="R284" s="13">
        <v>1</v>
      </c>
      <c r="S284" s="13"/>
      <c r="T284" s="13"/>
      <c r="U284" s="13"/>
      <c r="V284" s="13"/>
      <c r="W284" s="13">
        <v>1</v>
      </c>
      <c r="X284" s="13"/>
      <c r="Y284" s="13"/>
      <c r="Z284" s="13"/>
      <c r="AA284" s="13"/>
      <c r="AB284" s="13">
        <v>1</v>
      </c>
      <c r="AC284" s="13"/>
      <c r="AD284" s="13"/>
      <c r="AE284" s="13"/>
      <c r="AF284" s="13"/>
      <c r="AG284" s="13">
        <v>1</v>
      </c>
      <c r="AH284" s="13"/>
      <c r="AI284" s="13"/>
      <c r="AJ284" s="13"/>
      <c r="AK284" s="13"/>
      <c r="AL284" s="13">
        <v>1</v>
      </c>
      <c r="AM284" s="13"/>
      <c r="AN284" s="13"/>
      <c r="AO284" s="13"/>
      <c r="AP284" s="13"/>
      <c r="AQ284" s="20"/>
      <c r="AR284" s="20" t="s">
        <v>714</v>
      </c>
      <c r="AS284" s="20"/>
    </row>
    <row r="285" spans="1:45" ht="57.75" customHeight="1">
      <c r="A285" s="8">
        <f>VLOOKUP(H285,[1]検索データ!$A:$E,5,FALSE)</f>
        <v>189</v>
      </c>
      <c r="B285" s="9">
        <v>318</v>
      </c>
      <c r="C285" s="9" t="s">
        <v>117</v>
      </c>
      <c r="D285" s="9">
        <v>283</v>
      </c>
      <c r="E285" s="9" t="s">
        <v>33</v>
      </c>
      <c r="F285" s="10" t="str">
        <f>VLOOKUP(H285,[1]検索データ!$A:$C,3,FALSE)</f>
        <v>岐阜</v>
      </c>
      <c r="G285" s="10" t="str">
        <f>VLOOKUP(H285,[1]検索データ!$A:$B,2,FALSE)</f>
        <v>高山</v>
      </c>
      <c r="H285" s="9" t="s">
        <v>715</v>
      </c>
      <c r="I285" s="9" t="str">
        <f t="shared" si="4"/>
        <v>5</v>
      </c>
      <c r="J285" s="11" t="s">
        <v>90</v>
      </c>
      <c r="K285" s="15" t="s">
        <v>40</v>
      </c>
      <c r="L285" s="13"/>
      <c r="M285" s="13"/>
      <c r="N285" s="13"/>
      <c r="O285" s="13">
        <v>1</v>
      </c>
      <c r="P285" s="13"/>
      <c r="Q285" s="13"/>
      <c r="R285" s="13"/>
      <c r="S285" s="13"/>
      <c r="T285" s="13">
        <v>1</v>
      </c>
      <c r="U285" s="13"/>
      <c r="V285" s="13"/>
      <c r="W285" s="13"/>
      <c r="X285" s="13"/>
      <c r="Y285" s="13">
        <v>1</v>
      </c>
      <c r="Z285" s="13"/>
      <c r="AA285" s="13"/>
      <c r="AB285" s="13"/>
      <c r="AC285" s="13"/>
      <c r="AD285" s="13"/>
      <c r="AE285" s="13">
        <v>1</v>
      </c>
      <c r="AF285" s="13"/>
      <c r="AG285" s="13"/>
      <c r="AH285" s="13"/>
      <c r="AI285" s="13">
        <v>1</v>
      </c>
      <c r="AJ285" s="13"/>
      <c r="AK285" s="13"/>
      <c r="AL285" s="13"/>
      <c r="AM285" s="13"/>
      <c r="AN285" s="13">
        <v>1</v>
      </c>
      <c r="AO285" s="13"/>
      <c r="AP285" s="13"/>
      <c r="AQ285" s="12" t="s">
        <v>716</v>
      </c>
      <c r="AR285" s="12" t="s">
        <v>717</v>
      </c>
      <c r="AS285" s="12" t="s">
        <v>718</v>
      </c>
    </row>
    <row r="286" spans="1:45" ht="80.25" customHeight="1">
      <c r="A286" s="8">
        <f>VLOOKUP(H286,[1]検索データ!$A:$E,5,FALSE)</f>
        <v>189</v>
      </c>
      <c r="B286" s="9">
        <v>331</v>
      </c>
      <c r="C286" s="9"/>
      <c r="D286" s="9">
        <v>284</v>
      </c>
      <c r="E286" s="9" t="s">
        <v>26</v>
      </c>
      <c r="F286" s="10" t="str">
        <f>VLOOKUP(H286,[1]検索データ!$A:$C,3,FALSE)</f>
        <v>岐阜</v>
      </c>
      <c r="G286" s="10" t="str">
        <f>VLOOKUP(H286,[1]検索データ!$A:$B,2,FALSE)</f>
        <v>高山</v>
      </c>
      <c r="H286" s="9" t="s">
        <v>715</v>
      </c>
      <c r="I286" s="9" t="str">
        <f t="shared" si="4"/>
        <v>4</v>
      </c>
      <c r="J286" s="11" t="s">
        <v>136</v>
      </c>
      <c r="K286" s="7" t="s">
        <v>140</v>
      </c>
      <c r="L286" s="9"/>
      <c r="M286" s="9"/>
      <c r="N286" s="9"/>
      <c r="O286" s="9"/>
      <c r="P286" s="9"/>
      <c r="Q286" s="9">
        <v>1</v>
      </c>
      <c r="R286" s="9"/>
      <c r="S286" s="9"/>
      <c r="T286" s="9">
        <v>1</v>
      </c>
      <c r="U286" s="9"/>
      <c r="V286" s="9"/>
      <c r="W286" s="9"/>
      <c r="X286" s="9"/>
      <c r="Y286" s="9"/>
      <c r="Z286" s="9">
        <v>1</v>
      </c>
      <c r="AA286" s="9"/>
      <c r="AB286" s="9"/>
      <c r="AC286" s="9"/>
      <c r="AD286" s="9"/>
      <c r="AE286" s="9">
        <v>1</v>
      </c>
      <c r="AF286" s="9"/>
      <c r="AG286" s="9"/>
      <c r="AH286" s="9"/>
      <c r="AI286" s="9"/>
      <c r="AJ286" s="9"/>
      <c r="AK286" s="9">
        <v>1</v>
      </c>
      <c r="AL286" s="9"/>
      <c r="AM286" s="9"/>
      <c r="AN286" s="9"/>
      <c r="AO286" s="9"/>
      <c r="AP286" s="9">
        <v>1</v>
      </c>
      <c r="AQ286" s="12"/>
      <c r="AR286" s="12" t="s">
        <v>719</v>
      </c>
      <c r="AS286" s="12" t="s">
        <v>720</v>
      </c>
    </row>
    <row r="287" spans="1:45" ht="40.5" customHeight="1">
      <c r="A287" s="8">
        <f>VLOOKUP(H287,[1]検索データ!$A:$E,5,FALSE)</f>
        <v>189</v>
      </c>
      <c r="B287" s="9">
        <v>407</v>
      </c>
      <c r="C287" s="9"/>
      <c r="D287" s="9">
        <v>285</v>
      </c>
      <c r="E287" s="9" t="s">
        <v>26</v>
      </c>
      <c r="F287" s="10" t="str">
        <f>VLOOKUP(H287,[1]検索データ!$A:$C,3,FALSE)</f>
        <v>岐阜</v>
      </c>
      <c r="G287" s="10" t="str">
        <f>VLOOKUP(H287,[1]検索データ!$A:$B,2,FALSE)</f>
        <v>高山</v>
      </c>
      <c r="H287" s="9" t="s">
        <v>715</v>
      </c>
      <c r="I287" s="9" t="str">
        <f t="shared" si="4"/>
        <v>6</v>
      </c>
      <c r="J287" s="11" t="s">
        <v>35</v>
      </c>
      <c r="K287" s="7" t="s">
        <v>44</v>
      </c>
      <c r="L287" s="9"/>
      <c r="M287" s="9"/>
      <c r="N287" s="9">
        <v>1</v>
      </c>
      <c r="O287" s="9"/>
      <c r="P287" s="9"/>
      <c r="Q287" s="9"/>
      <c r="R287" s="9"/>
      <c r="S287" s="9"/>
      <c r="T287" s="9">
        <v>1</v>
      </c>
      <c r="U287" s="9"/>
      <c r="V287" s="9"/>
      <c r="W287" s="9"/>
      <c r="X287" s="9"/>
      <c r="Y287" s="9"/>
      <c r="Z287" s="9">
        <v>1</v>
      </c>
      <c r="AA287" s="9"/>
      <c r="AB287" s="9"/>
      <c r="AC287" s="9"/>
      <c r="AD287" s="9"/>
      <c r="AE287" s="9">
        <v>1</v>
      </c>
      <c r="AF287" s="9"/>
      <c r="AG287" s="9"/>
      <c r="AH287" s="9"/>
      <c r="AI287" s="9"/>
      <c r="AJ287" s="9">
        <v>1</v>
      </c>
      <c r="AK287" s="9"/>
      <c r="AL287" s="9"/>
      <c r="AM287" s="9"/>
      <c r="AN287" s="9"/>
      <c r="AO287" s="9">
        <v>1</v>
      </c>
      <c r="AP287" s="9"/>
      <c r="AQ287" s="12"/>
      <c r="AR287" s="12" t="s">
        <v>721</v>
      </c>
      <c r="AS287" s="12" t="s">
        <v>722</v>
      </c>
    </row>
    <row r="288" spans="1:45" ht="95.25" customHeight="1">
      <c r="A288" s="8">
        <f>VLOOKUP(H288,[1]検索データ!$A:$E,5,FALSE)</f>
        <v>191</v>
      </c>
      <c r="B288" s="9">
        <v>330</v>
      </c>
      <c r="C288" s="9"/>
      <c r="D288" s="9">
        <v>286</v>
      </c>
      <c r="E288" s="9" t="s">
        <v>33</v>
      </c>
      <c r="F288" s="10" t="str">
        <f>VLOOKUP(H288,[1]検索データ!$A:$C,3,FALSE)</f>
        <v>岐阜</v>
      </c>
      <c r="G288" s="10" t="str">
        <f>VLOOKUP(H288,[1]検索データ!$A:$B,2,FALSE)</f>
        <v>高山</v>
      </c>
      <c r="H288" s="9" t="s">
        <v>723</v>
      </c>
      <c r="I288" s="9" t="str">
        <f t="shared" si="4"/>
        <v>6</v>
      </c>
      <c r="J288" s="11" t="s">
        <v>98</v>
      </c>
      <c r="K288" s="7" t="s">
        <v>40</v>
      </c>
      <c r="L288" s="9"/>
      <c r="M288" s="9"/>
      <c r="N288" s="9"/>
      <c r="O288" s="9"/>
      <c r="P288" s="9"/>
      <c r="Q288" s="9"/>
      <c r="R288" s="9"/>
      <c r="S288" s="9"/>
      <c r="T288" s="9"/>
      <c r="U288" s="9">
        <v>1</v>
      </c>
      <c r="V288" s="9"/>
      <c r="W288" s="9"/>
      <c r="X288" s="9"/>
      <c r="Y288" s="9"/>
      <c r="Z288" s="9">
        <v>1</v>
      </c>
      <c r="AA288" s="9"/>
      <c r="AB288" s="9"/>
      <c r="AC288" s="9">
        <v>1</v>
      </c>
      <c r="AD288" s="9"/>
      <c r="AE288" s="9"/>
      <c r="AF288" s="9"/>
      <c r="AG288" s="9"/>
      <c r="AH288" s="9"/>
      <c r="AI288" s="9">
        <v>1</v>
      </c>
      <c r="AJ288" s="9"/>
      <c r="AK288" s="9"/>
      <c r="AL288" s="9"/>
      <c r="AM288" s="9"/>
      <c r="AN288" s="9">
        <v>1</v>
      </c>
      <c r="AO288" s="9"/>
      <c r="AP288" s="9"/>
      <c r="AQ288" s="12" t="s">
        <v>724</v>
      </c>
      <c r="AR288" s="12" t="s">
        <v>725</v>
      </c>
      <c r="AS288" s="12" t="s">
        <v>726</v>
      </c>
    </row>
    <row r="289" spans="1:45" ht="56.25" customHeight="1">
      <c r="A289" s="8">
        <f>VLOOKUP(H289,[1]検索データ!$A:$E,5,FALSE)</f>
        <v>194</v>
      </c>
      <c r="B289" s="9">
        <v>10</v>
      </c>
      <c r="C289" s="9"/>
      <c r="D289" s="9">
        <v>287</v>
      </c>
      <c r="E289" s="9" t="s">
        <v>33</v>
      </c>
      <c r="F289" s="10" t="str">
        <f>VLOOKUP(H289,[1]検索データ!$A:$C,3,FALSE)</f>
        <v>岐阜</v>
      </c>
      <c r="G289" s="10" t="str">
        <f>VLOOKUP(H289,[1]検索データ!$A:$B,2,FALSE)</f>
        <v>高山</v>
      </c>
      <c r="H289" s="9" t="s">
        <v>727</v>
      </c>
      <c r="I289" s="9" t="str">
        <f t="shared" si="4"/>
        <v>8</v>
      </c>
      <c r="J289" s="11" t="s">
        <v>728</v>
      </c>
      <c r="K289" s="7" t="s">
        <v>44</v>
      </c>
      <c r="L289" s="9"/>
      <c r="M289" s="9"/>
      <c r="N289" s="9"/>
      <c r="O289" s="9"/>
      <c r="P289" s="9">
        <v>1</v>
      </c>
      <c r="Q289" s="9"/>
      <c r="R289" s="9"/>
      <c r="S289" s="9">
        <v>1</v>
      </c>
      <c r="T289" s="9"/>
      <c r="U289" s="9"/>
      <c r="V289" s="9"/>
      <c r="W289" s="9"/>
      <c r="X289" s="9">
        <v>1</v>
      </c>
      <c r="Y289" s="9"/>
      <c r="Z289" s="9"/>
      <c r="AA289" s="9"/>
      <c r="AB289" s="9"/>
      <c r="AC289" s="9"/>
      <c r="AD289" s="9"/>
      <c r="AE289" s="9"/>
      <c r="AF289" s="9">
        <v>1</v>
      </c>
      <c r="AG289" s="9"/>
      <c r="AH289" s="9"/>
      <c r="AI289" s="9"/>
      <c r="AJ289" s="9"/>
      <c r="AK289" s="9">
        <v>1</v>
      </c>
      <c r="AL289" s="9"/>
      <c r="AM289" s="9">
        <v>1</v>
      </c>
      <c r="AN289" s="9"/>
      <c r="AO289" s="9"/>
      <c r="AP289" s="9"/>
      <c r="AQ289" s="12"/>
      <c r="AR289" s="12" t="s">
        <v>729</v>
      </c>
      <c r="AS289" s="12" t="s">
        <v>730</v>
      </c>
    </row>
    <row r="290" spans="1:45" ht="30.75" customHeight="1">
      <c r="A290" s="8">
        <f>VLOOKUP(H290,[1]検索データ!$A:$E,5,FALSE)</f>
        <v>194</v>
      </c>
      <c r="B290" s="9">
        <v>391</v>
      </c>
      <c r="C290" s="9"/>
      <c r="D290" s="9">
        <v>288</v>
      </c>
      <c r="E290" s="9" t="s">
        <v>26</v>
      </c>
      <c r="F290" s="10" t="str">
        <f>VLOOKUP(H290,[1]検索データ!$A:$C,3,FALSE)</f>
        <v>岐阜</v>
      </c>
      <c r="G290" s="10" t="str">
        <f>VLOOKUP(H290,[1]検索データ!$A:$B,2,FALSE)</f>
        <v>高山</v>
      </c>
      <c r="H290" s="9" t="s">
        <v>727</v>
      </c>
      <c r="I290" s="9" t="str">
        <f t="shared" si="4"/>
        <v>5</v>
      </c>
      <c r="J290" s="11" t="s">
        <v>90</v>
      </c>
      <c r="K290" s="7" t="s">
        <v>40</v>
      </c>
      <c r="L290" s="9"/>
      <c r="M290" s="9"/>
      <c r="N290" s="9"/>
      <c r="O290" s="9">
        <v>1</v>
      </c>
      <c r="P290" s="9"/>
      <c r="Q290" s="9"/>
      <c r="R290" s="9"/>
      <c r="S290" s="9"/>
      <c r="T290" s="9"/>
      <c r="U290" s="9"/>
      <c r="V290" s="9">
        <v>1</v>
      </c>
      <c r="W290" s="9"/>
      <c r="X290" s="9"/>
      <c r="Y290" s="9">
        <v>1</v>
      </c>
      <c r="Z290" s="9"/>
      <c r="AA290" s="9"/>
      <c r="AB290" s="9"/>
      <c r="AC290" s="9"/>
      <c r="AD290" s="9"/>
      <c r="AE290" s="9">
        <v>1</v>
      </c>
      <c r="AF290" s="9"/>
      <c r="AG290" s="9"/>
      <c r="AH290" s="9"/>
      <c r="AI290" s="9"/>
      <c r="AJ290" s="9">
        <v>1</v>
      </c>
      <c r="AK290" s="9"/>
      <c r="AL290" s="9"/>
      <c r="AM290" s="9"/>
      <c r="AN290" s="9"/>
      <c r="AO290" s="9"/>
      <c r="AP290" s="9">
        <v>1</v>
      </c>
      <c r="AQ290" s="12"/>
      <c r="AR290" s="12" t="s">
        <v>731</v>
      </c>
      <c r="AS290" s="12" t="s">
        <v>732</v>
      </c>
    </row>
    <row r="291" spans="1:45" ht="114.75" customHeight="1">
      <c r="A291" s="8">
        <f>VLOOKUP(H291,[1]検索データ!$A:$E,5,FALSE)</f>
        <v>196</v>
      </c>
      <c r="B291" s="9">
        <v>2</v>
      </c>
      <c r="C291" s="9"/>
      <c r="D291" s="9">
        <v>289</v>
      </c>
      <c r="E291" s="9" t="s">
        <v>33</v>
      </c>
      <c r="F291" s="10" t="str">
        <f>VLOOKUP(H291,[1]検索データ!$A:$C,3,FALSE)</f>
        <v>岐阜</v>
      </c>
      <c r="G291" s="10" t="str">
        <f>VLOOKUP(H291,[1]検索データ!$A:$B,2,FALSE)</f>
        <v>高山</v>
      </c>
      <c r="H291" s="9" t="s">
        <v>733</v>
      </c>
      <c r="I291" s="9" t="str">
        <f t="shared" si="4"/>
        <v>8</v>
      </c>
      <c r="J291" s="11" t="s">
        <v>103</v>
      </c>
      <c r="K291" s="7" t="s">
        <v>44</v>
      </c>
      <c r="L291" s="9"/>
      <c r="M291" s="9">
        <v>1</v>
      </c>
      <c r="N291" s="9"/>
      <c r="O291" s="9"/>
      <c r="P291" s="9"/>
      <c r="Q291" s="9"/>
      <c r="R291" s="9">
        <v>1</v>
      </c>
      <c r="S291" s="9"/>
      <c r="T291" s="9"/>
      <c r="U291" s="9"/>
      <c r="V291" s="9"/>
      <c r="W291" s="9"/>
      <c r="X291" s="9"/>
      <c r="Y291" s="9">
        <v>1</v>
      </c>
      <c r="Z291" s="9"/>
      <c r="AA291" s="9"/>
      <c r="AB291" s="9"/>
      <c r="AC291" s="9"/>
      <c r="AD291" s="9">
        <v>1</v>
      </c>
      <c r="AE291" s="9"/>
      <c r="AF291" s="9"/>
      <c r="AG291" s="9"/>
      <c r="AH291" s="9"/>
      <c r="AI291" s="9">
        <v>1</v>
      </c>
      <c r="AJ291" s="9"/>
      <c r="AK291" s="9"/>
      <c r="AL291" s="9"/>
      <c r="AM291" s="9">
        <v>1</v>
      </c>
      <c r="AN291" s="9"/>
      <c r="AO291" s="9"/>
      <c r="AP291" s="9"/>
      <c r="AQ291" s="12" t="s">
        <v>734</v>
      </c>
      <c r="AR291" s="12" t="s">
        <v>735</v>
      </c>
      <c r="AS291" s="12"/>
    </row>
    <row r="292" spans="1:45" ht="99.75" customHeight="1">
      <c r="A292" s="8">
        <f>VLOOKUP(H292,[1]検索データ!$A:$E,5,FALSE)</f>
        <v>196</v>
      </c>
      <c r="B292" s="9">
        <v>34</v>
      </c>
      <c r="C292" s="9"/>
      <c r="D292" s="9">
        <v>290</v>
      </c>
      <c r="E292" s="9" t="s">
        <v>26</v>
      </c>
      <c r="F292" s="10" t="str">
        <f>VLOOKUP(H292,[1]検索データ!$A:$C,3,FALSE)</f>
        <v>岐阜</v>
      </c>
      <c r="G292" s="10" t="str">
        <f>VLOOKUP(H292,[1]検索データ!$A:$B,2,FALSE)</f>
        <v>高山</v>
      </c>
      <c r="H292" s="9" t="s">
        <v>733</v>
      </c>
      <c r="I292" s="9" t="str">
        <f t="shared" si="4"/>
        <v>5</v>
      </c>
      <c r="J292" s="11" t="s">
        <v>39</v>
      </c>
      <c r="K292" s="7" t="s">
        <v>75</v>
      </c>
      <c r="L292" s="9"/>
      <c r="M292" s="9"/>
      <c r="N292" s="9"/>
      <c r="O292" s="9">
        <v>1</v>
      </c>
      <c r="P292" s="9"/>
      <c r="Q292" s="9"/>
      <c r="R292" s="9"/>
      <c r="S292" s="9"/>
      <c r="T292" s="9"/>
      <c r="U292" s="9"/>
      <c r="V292" s="9">
        <v>1</v>
      </c>
      <c r="W292" s="9"/>
      <c r="X292" s="9"/>
      <c r="Y292" s="9">
        <v>1</v>
      </c>
      <c r="Z292" s="9"/>
      <c r="AA292" s="9"/>
      <c r="AB292" s="9"/>
      <c r="AC292" s="9"/>
      <c r="AD292" s="9"/>
      <c r="AE292" s="9">
        <v>1</v>
      </c>
      <c r="AF292" s="9"/>
      <c r="AG292" s="9"/>
      <c r="AH292" s="9"/>
      <c r="AI292" s="9"/>
      <c r="AJ292" s="9"/>
      <c r="AK292" s="9">
        <v>1</v>
      </c>
      <c r="AL292" s="9"/>
      <c r="AM292" s="9"/>
      <c r="AN292" s="9"/>
      <c r="AO292" s="9">
        <v>1</v>
      </c>
      <c r="AP292" s="9"/>
      <c r="AQ292" s="12"/>
      <c r="AR292" s="12" t="s">
        <v>736</v>
      </c>
      <c r="AS292" s="12"/>
    </row>
    <row r="293" spans="1:45" ht="98.25" customHeight="1">
      <c r="A293" s="8">
        <f>VLOOKUP(H293,[1]検索データ!$A:$E,5,FALSE)</f>
        <v>196</v>
      </c>
      <c r="B293" s="9">
        <v>36</v>
      </c>
      <c r="C293" s="9"/>
      <c r="D293" s="9">
        <v>291</v>
      </c>
      <c r="E293" s="9" t="s">
        <v>33</v>
      </c>
      <c r="F293" s="10" t="str">
        <f>VLOOKUP(H293,[1]検索データ!$A:$C,3,FALSE)</f>
        <v>岐阜</v>
      </c>
      <c r="G293" s="10" t="str">
        <f>VLOOKUP(H293,[1]検索データ!$A:$B,2,FALSE)</f>
        <v>高山</v>
      </c>
      <c r="H293" s="9" t="s">
        <v>733</v>
      </c>
      <c r="I293" s="9" t="str">
        <f t="shared" si="4"/>
        <v/>
      </c>
      <c r="J293" s="9"/>
      <c r="K293" s="7"/>
      <c r="L293" s="9"/>
      <c r="M293" s="9"/>
      <c r="N293" s="9"/>
      <c r="O293" s="9"/>
      <c r="P293" s="9"/>
      <c r="Q293" s="9">
        <v>1</v>
      </c>
      <c r="R293" s="9"/>
      <c r="S293" s="9"/>
      <c r="T293" s="9">
        <v>1</v>
      </c>
      <c r="U293" s="9"/>
      <c r="V293" s="9"/>
      <c r="W293" s="9"/>
      <c r="X293" s="9">
        <v>1</v>
      </c>
      <c r="Y293" s="9"/>
      <c r="Z293" s="9"/>
      <c r="AA293" s="9"/>
      <c r="AB293" s="9"/>
      <c r="AC293" s="9"/>
      <c r="AD293" s="9">
        <v>1</v>
      </c>
      <c r="AE293" s="9"/>
      <c r="AF293" s="9"/>
      <c r="AG293" s="9"/>
      <c r="AH293" s="9"/>
      <c r="AI293" s="9">
        <v>1</v>
      </c>
      <c r="AJ293" s="9"/>
      <c r="AK293" s="9"/>
      <c r="AL293" s="9"/>
      <c r="AM293" s="9"/>
      <c r="AN293" s="9">
        <v>1</v>
      </c>
      <c r="AO293" s="9"/>
      <c r="AP293" s="9"/>
      <c r="AQ293" s="12"/>
      <c r="AR293" s="12" t="s">
        <v>737</v>
      </c>
      <c r="AS293" s="12" t="s">
        <v>738</v>
      </c>
    </row>
    <row r="294" spans="1:45" ht="35.25" customHeight="1">
      <c r="A294" s="8">
        <f>VLOOKUP(H294,[1]検索データ!$A:$E,5,FALSE)</f>
        <v>196</v>
      </c>
      <c r="B294" s="9">
        <v>161</v>
      </c>
      <c r="C294" s="9"/>
      <c r="D294" s="9">
        <v>292</v>
      </c>
      <c r="E294" s="9" t="s">
        <v>33</v>
      </c>
      <c r="F294" s="10" t="str">
        <f>VLOOKUP(H294,[1]検索データ!$A:$C,3,FALSE)</f>
        <v>岐阜</v>
      </c>
      <c r="G294" s="10" t="str">
        <f>VLOOKUP(H294,[1]検索データ!$A:$B,2,FALSE)</f>
        <v>高山</v>
      </c>
      <c r="H294" s="9" t="s">
        <v>733</v>
      </c>
      <c r="I294" s="9" t="str">
        <f t="shared" si="4"/>
        <v>5</v>
      </c>
      <c r="J294" s="11" t="s">
        <v>51</v>
      </c>
      <c r="K294" s="7" t="s">
        <v>40</v>
      </c>
      <c r="L294" s="9"/>
      <c r="M294" s="9"/>
      <c r="N294" s="9"/>
      <c r="O294" s="9"/>
      <c r="P294" s="9"/>
      <c r="Q294" s="9">
        <v>1</v>
      </c>
      <c r="R294" s="9">
        <v>1</v>
      </c>
      <c r="S294" s="9"/>
      <c r="T294" s="9"/>
      <c r="U294" s="9"/>
      <c r="V294" s="9"/>
      <c r="W294" s="9"/>
      <c r="X294" s="9"/>
      <c r="Y294" s="9">
        <v>1</v>
      </c>
      <c r="Z294" s="9"/>
      <c r="AA294" s="9"/>
      <c r="AB294" s="9"/>
      <c r="AC294" s="9"/>
      <c r="AD294" s="9">
        <v>1</v>
      </c>
      <c r="AE294" s="9"/>
      <c r="AF294" s="9"/>
      <c r="AG294" s="9"/>
      <c r="AH294" s="9"/>
      <c r="AI294" s="9">
        <v>1</v>
      </c>
      <c r="AJ294" s="9"/>
      <c r="AK294" s="9"/>
      <c r="AL294" s="9"/>
      <c r="AM294" s="9"/>
      <c r="AN294" s="9"/>
      <c r="AO294" s="9">
        <v>1</v>
      </c>
      <c r="AP294" s="9"/>
      <c r="AQ294" s="12"/>
      <c r="AR294" s="12"/>
      <c r="AS294" s="12"/>
    </row>
    <row r="295" spans="1:45" ht="84.75" customHeight="1">
      <c r="A295" s="8">
        <f>VLOOKUP(H295,[1]検索データ!$A:$E,5,FALSE)</f>
        <v>196</v>
      </c>
      <c r="B295" s="9">
        <v>317</v>
      </c>
      <c r="C295" s="9"/>
      <c r="D295" s="9">
        <v>293</v>
      </c>
      <c r="E295" s="9" t="s">
        <v>33</v>
      </c>
      <c r="F295" s="10" t="str">
        <f>VLOOKUP(H295,[1]検索データ!$A:$C,3,FALSE)</f>
        <v>岐阜</v>
      </c>
      <c r="G295" s="10" t="str">
        <f>VLOOKUP(H295,[1]検索データ!$A:$B,2,FALSE)</f>
        <v>高山</v>
      </c>
      <c r="H295" s="9" t="s">
        <v>733</v>
      </c>
      <c r="I295" s="9" t="str">
        <f t="shared" si="4"/>
        <v>8</v>
      </c>
      <c r="J295" s="11" t="s">
        <v>293</v>
      </c>
      <c r="K295" s="7" t="s">
        <v>44</v>
      </c>
      <c r="L295" s="9"/>
      <c r="M295" s="9">
        <v>1</v>
      </c>
      <c r="N295" s="9"/>
      <c r="O295" s="9"/>
      <c r="P295" s="9"/>
      <c r="Q295" s="9"/>
      <c r="R295" s="9">
        <v>1</v>
      </c>
      <c r="S295" s="9"/>
      <c r="T295" s="9"/>
      <c r="U295" s="9"/>
      <c r="V295" s="9"/>
      <c r="W295" s="9">
        <v>1</v>
      </c>
      <c r="X295" s="9"/>
      <c r="Y295" s="9"/>
      <c r="Z295" s="9"/>
      <c r="AA295" s="9"/>
      <c r="AB295" s="9">
        <v>1</v>
      </c>
      <c r="AC295" s="9"/>
      <c r="AD295" s="9"/>
      <c r="AE295" s="9"/>
      <c r="AF295" s="9"/>
      <c r="AG295" s="9">
        <v>1</v>
      </c>
      <c r="AH295" s="9"/>
      <c r="AI295" s="9"/>
      <c r="AJ295" s="9"/>
      <c r="AK295" s="9"/>
      <c r="AL295" s="9">
        <v>1</v>
      </c>
      <c r="AM295" s="9"/>
      <c r="AN295" s="9"/>
      <c r="AO295" s="9"/>
      <c r="AP295" s="9"/>
      <c r="AQ295" s="12" t="s">
        <v>739</v>
      </c>
      <c r="AR295" s="12" t="s">
        <v>740</v>
      </c>
      <c r="AS295" s="12"/>
    </row>
    <row r="296" spans="1:45" ht="42.75" customHeight="1">
      <c r="A296" s="8">
        <f>VLOOKUP(H296,[1]検索データ!$A:$E,5,FALSE)</f>
        <v>196</v>
      </c>
      <c r="B296" s="9">
        <v>319</v>
      </c>
      <c r="C296" s="9" t="s">
        <v>203</v>
      </c>
      <c r="D296" s="9">
        <v>294</v>
      </c>
      <c r="E296" s="9" t="s">
        <v>26</v>
      </c>
      <c r="F296" s="10" t="str">
        <f>VLOOKUP(H296,[1]検索データ!$A:$C,3,FALSE)</f>
        <v>岐阜</v>
      </c>
      <c r="G296" s="10" t="str">
        <f>VLOOKUP(H296,[1]検索データ!$A:$B,2,FALSE)</f>
        <v>高山</v>
      </c>
      <c r="H296" s="9" t="s">
        <v>733</v>
      </c>
      <c r="I296" s="9" t="str">
        <f t="shared" si="4"/>
        <v>6</v>
      </c>
      <c r="J296" s="11" t="s">
        <v>118</v>
      </c>
      <c r="K296" s="7"/>
      <c r="L296" s="9"/>
      <c r="M296" s="9"/>
      <c r="N296" s="9"/>
      <c r="O296" s="9"/>
      <c r="P296" s="9">
        <v>1</v>
      </c>
      <c r="Q296" s="9"/>
      <c r="R296" s="9"/>
      <c r="S296" s="9"/>
      <c r="T296" s="9">
        <v>1</v>
      </c>
      <c r="U296" s="9"/>
      <c r="V296" s="9"/>
      <c r="W296" s="9">
        <v>1</v>
      </c>
      <c r="X296" s="9"/>
      <c r="Y296" s="9"/>
      <c r="Z296" s="9"/>
      <c r="AA296" s="9"/>
      <c r="AB296" s="9"/>
      <c r="AC296" s="9"/>
      <c r="AD296" s="9">
        <v>1</v>
      </c>
      <c r="AE296" s="9"/>
      <c r="AF296" s="9"/>
      <c r="AG296" s="9"/>
      <c r="AH296" s="9"/>
      <c r="AI296" s="9"/>
      <c r="AJ296" s="9"/>
      <c r="AK296" s="9"/>
      <c r="AL296" s="9"/>
      <c r="AM296" s="9"/>
      <c r="AN296" s="9"/>
      <c r="AO296" s="9"/>
      <c r="AP296" s="9"/>
      <c r="AQ296" s="12"/>
      <c r="AR296" s="12" t="s">
        <v>741</v>
      </c>
      <c r="AS296" s="12"/>
    </row>
    <row r="297" spans="1:45" ht="196.5" customHeight="1">
      <c r="A297" s="8">
        <f>VLOOKUP(H297,[1]検索データ!$A:$E,5,FALSE)</f>
        <v>196</v>
      </c>
      <c r="B297" s="9">
        <v>324</v>
      </c>
      <c r="C297" s="9"/>
      <c r="D297" s="9">
        <v>295</v>
      </c>
      <c r="E297" s="9" t="s">
        <v>33</v>
      </c>
      <c r="F297" s="10" t="str">
        <f>VLOOKUP(H297,[1]検索データ!$A:$C,3,FALSE)</f>
        <v>岐阜</v>
      </c>
      <c r="G297" s="10" t="str">
        <f>VLOOKUP(H297,[1]検索データ!$A:$B,2,FALSE)</f>
        <v>高山</v>
      </c>
      <c r="H297" s="9" t="s">
        <v>733</v>
      </c>
      <c r="I297" s="9" t="str">
        <f t="shared" si="4"/>
        <v>7</v>
      </c>
      <c r="J297" s="11" t="s">
        <v>93</v>
      </c>
      <c r="K297" s="7" t="s">
        <v>44</v>
      </c>
      <c r="L297" s="9"/>
      <c r="M297" s="9"/>
      <c r="N297" s="9"/>
      <c r="O297" s="9">
        <v>1</v>
      </c>
      <c r="P297" s="9"/>
      <c r="Q297" s="9"/>
      <c r="R297" s="9"/>
      <c r="S297" s="9"/>
      <c r="T297" s="9"/>
      <c r="U297" s="9"/>
      <c r="V297" s="9">
        <v>1</v>
      </c>
      <c r="W297" s="9"/>
      <c r="X297" s="9"/>
      <c r="Y297" s="9">
        <v>1</v>
      </c>
      <c r="Z297" s="9"/>
      <c r="AA297" s="9"/>
      <c r="AB297" s="9"/>
      <c r="AC297" s="9"/>
      <c r="AD297" s="9"/>
      <c r="AE297" s="9">
        <v>1</v>
      </c>
      <c r="AF297" s="9"/>
      <c r="AG297" s="9"/>
      <c r="AH297" s="9"/>
      <c r="AI297" s="9"/>
      <c r="AJ297" s="9"/>
      <c r="AK297" s="9">
        <v>1</v>
      </c>
      <c r="AL297" s="9"/>
      <c r="AM297" s="9"/>
      <c r="AN297" s="9"/>
      <c r="AO297" s="9"/>
      <c r="AP297" s="9">
        <v>1</v>
      </c>
      <c r="AQ297" s="12"/>
      <c r="AR297" s="12" t="s">
        <v>742</v>
      </c>
      <c r="AS297" s="12"/>
    </row>
    <row r="298" spans="1:45" ht="56.25" customHeight="1">
      <c r="A298" s="8">
        <f>VLOOKUP(H298,[1]検索データ!$A:$E,5,FALSE)</f>
        <v>196</v>
      </c>
      <c r="B298" s="9">
        <v>328</v>
      </c>
      <c r="C298" s="9"/>
      <c r="D298" s="9">
        <v>296</v>
      </c>
      <c r="E298" s="9" t="s">
        <v>33</v>
      </c>
      <c r="F298" s="10" t="str">
        <f>VLOOKUP(H298,[1]検索データ!$A:$C,3,FALSE)</f>
        <v>岐阜</v>
      </c>
      <c r="G298" s="10" t="str">
        <f>VLOOKUP(H298,[1]検索データ!$A:$B,2,FALSE)</f>
        <v>高山</v>
      </c>
      <c r="H298" s="9" t="s">
        <v>733</v>
      </c>
      <c r="I298" s="9" t="str">
        <f t="shared" si="4"/>
        <v>7</v>
      </c>
      <c r="J298" s="11" t="s">
        <v>81</v>
      </c>
      <c r="K298" s="7" t="s">
        <v>36</v>
      </c>
      <c r="L298" s="9"/>
      <c r="M298" s="9"/>
      <c r="N298" s="9"/>
      <c r="O298" s="9"/>
      <c r="P298" s="9">
        <v>1</v>
      </c>
      <c r="Q298" s="9"/>
      <c r="R298" s="9"/>
      <c r="S298" s="9"/>
      <c r="T298" s="9"/>
      <c r="U298" s="9">
        <v>1</v>
      </c>
      <c r="V298" s="9"/>
      <c r="W298" s="9"/>
      <c r="X298" s="9"/>
      <c r="Y298" s="9">
        <v>1</v>
      </c>
      <c r="Z298" s="9"/>
      <c r="AA298" s="9"/>
      <c r="AB298" s="9"/>
      <c r="AC298" s="9"/>
      <c r="AD298" s="9">
        <v>1</v>
      </c>
      <c r="AE298" s="9"/>
      <c r="AF298" s="9"/>
      <c r="AG298" s="9"/>
      <c r="AH298" s="9"/>
      <c r="AI298" s="9">
        <v>1</v>
      </c>
      <c r="AJ298" s="9"/>
      <c r="AK298" s="9"/>
      <c r="AL298" s="9"/>
      <c r="AM298" s="9"/>
      <c r="AN298" s="9">
        <v>1</v>
      </c>
      <c r="AO298" s="9"/>
      <c r="AP298" s="9"/>
      <c r="AQ298" s="12"/>
      <c r="AR298" s="12" t="s">
        <v>743</v>
      </c>
      <c r="AS298" s="12" t="s">
        <v>744</v>
      </c>
    </row>
    <row r="299" spans="1:45" ht="45.75" customHeight="1">
      <c r="A299" s="8">
        <f>VLOOKUP(H299,[1]検索データ!$A:$E,5,FALSE)</f>
        <v>196</v>
      </c>
      <c r="B299" s="9">
        <v>427</v>
      </c>
      <c r="C299" s="9"/>
      <c r="D299" s="9">
        <v>297</v>
      </c>
      <c r="E299" s="9" t="s">
        <v>26</v>
      </c>
      <c r="F299" s="10" t="str">
        <f>VLOOKUP(H299,[1]検索データ!$A:$C,3,FALSE)</f>
        <v>岐阜</v>
      </c>
      <c r="G299" s="10" t="str">
        <f>VLOOKUP(H299,[1]検索データ!$A:$B,2,FALSE)</f>
        <v>高山</v>
      </c>
      <c r="H299" s="9" t="s">
        <v>733</v>
      </c>
      <c r="I299" s="9" t="str">
        <f t="shared" si="4"/>
        <v>8</v>
      </c>
      <c r="J299" s="11" t="s">
        <v>65</v>
      </c>
      <c r="K299" s="7" t="s">
        <v>75</v>
      </c>
      <c r="L299" s="9"/>
      <c r="M299" s="9"/>
      <c r="N299" s="9"/>
      <c r="O299" s="9"/>
      <c r="P299" s="9"/>
      <c r="Q299" s="9">
        <v>1</v>
      </c>
      <c r="R299" s="9"/>
      <c r="S299" s="9"/>
      <c r="T299" s="9"/>
      <c r="U299" s="9"/>
      <c r="V299" s="9">
        <v>1</v>
      </c>
      <c r="W299" s="9"/>
      <c r="X299" s="9"/>
      <c r="Y299" s="9">
        <v>1</v>
      </c>
      <c r="Z299" s="9"/>
      <c r="AA299" s="9"/>
      <c r="AB299" s="9"/>
      <c r="AC299" s="9"/>
      <c r="AD299" s="9">
        <v>1</v>
      </c>
      <c r="AE299" s="9"/>
      <c r="AF299" s="9"/>
      <c r="AG299" s="9"/>
      <c r="AH299" s="9"/>
      <c r="AI299" s="9"/>
      <c r="AJ299" s="9"/>
      <c r="AK299" s="9">
        <v>1</v>
      </c>
      <c r="AL299" s="9"/>
      <c r="AM299" s="9"/>
      <c r="AN299" s="9"/>
      <c r="AO299" s="9"/>
      <c r="AP299" s="9">
        <v>1</v>
      </c>
      <c r="AQ299" s="12"/>
      <c r="AR299" s="12" t="s">
        <v>745</v>
      </c>
      <c r="AS299" s="12"/>
    </row>
    <row r="300" spans="1:45" ht="88.5" customHeight="1">
      <c r="A300" s="8">
        <f>VLOOKUP(H300,[1]検索データ!$A:$E,5,FALSE)</f>
        <v>198</v>
      </c>
      <c r="B300" s="9">
        <v>60</v>
      </c>
      <c r="C300" s="9"/>
      <c r="D300" s="9">
        <v>298</v>
      </c>
      <c r="E300" s="9" t="s">
        <v>26</v>
      </c>
      <c r="F300" s="10" t="str">
        <f>VLOOKUP(H300,[1]検索データ!$A:$C,3,FALSE)</f>
        <v>岐阜</v>
      </c>
      <c r="G300" s="10" t="str">
        <f>VLOOKUP(H300,[1]検索データ!$A:$B,2,FALSE)</f>
        <v>高山</v>
      </c>
      <c r="H300" s="9" t="s">
        <v>746</v>
      </c>
      <c r="I300" s="9" t="str">
        <f t="shared" si="4"/>
        <v>6</v>
      </c>
      <c r="J300" s="11" t="s">
        <v>214</v>
      </c>
      <c r="K300" s="7" t="s">
        <v>75</v>
      </c>
      <c r="L300" s="9"/>
      <c r="M300" s="9"/>
      <c r="N300" s="9">
        <v>1</v>
      </c>
      <c r="O300" s="9"/>
      <c r="P300" s="9"/>
      <c r="Q300" s="9"/>
      <c r="R300" s="9">
        <v>1</v>
      </c>
      <c r="S300" s="9"/>
      <c r="T300" s="9"/>
      <c r="U300" s="9"/>
      <c r="V300" s="9"/>
      <c r="W300" s="9"/>
      <c r="X300" s="9"/>
      <c r="Y300" s="9">
        <v>1</v>
      </c>
      <c r="Z300" s="9"/>
      <c r="AA300" s="9"/>
      <c r="AB300" s="9"/>
      <c r="AC300" s="9"/>
      <c r="AD300" s="9">
        <v>1</v>
      </c>
      <c r="AE300" s="9"/>
      <c r="AF300" s="9"/>
      <c r="AG300" s="9"/>
      <c r="AH300" s="9"/>
      <c r="AI300" s="9">
        <v>1</v>
      </c>
      <c r="AJ300" s="9"/>
      <c r="AK300" s="9"/>
      <c r="AL300" s="9">
        <v>1</v>
      </c>
      <c r="AM300" s="9"/>
      <c r="AN300" s="9"/>
      <c r="AO300" s="9"/>
      <c r="AP300" s="9"/>
      <c r="AQ300" s="12" t="s">
        <v>747</v>
      </c>
      <c r="AR300" s="12" t="s">
        <v>748</v>
      </c>
      <c r="AS300" s="12" t="s">
        <v>749</v>
      </c>
    </row>
    <row r="301" spans="1:45" ht="123" customHeight="1">
      <c r="A301" s="8">
        <f>VLOOKUP(H301,[1]検索データ!$A:$E,5,FALSE)</f>
        <v>207</v>
      </c>
      <c r="B301" s="9">
        <v>1</v>
      </c>
      <c r="C301" s="9" t="s">
        <v>750</v>
      </c>
      <c r="D301" s="9">
        <v>299</v>
      </c>
      <c r="E301" s="9" t="s">
        <v>33</v>
      </c>
      <c r="F301" s="10" t="str">
        <f>VLOOKUP(H301,[1]検索データ!$A:$C,3,FALSE)</f>
        <v>岐阜</v>
      </c>
      <c r="G301" s="10" t="str">
        <f>VLOOKUP(H301,[1]検索データ!$A:$B,2,FALSE)</f>
        <v>高山</v>
      </c>
      <c r="H301" s="9" t="s">
        <v>750</v>
      </c>
      <c r="I301" s="9" t="str">
        <f t="shared" si="4"/>
        <v>5</v>
      </c>
      <c r="J301" s="11" t="s">
        <v>74</v>
      </c>
      <c r="K301" s="7" t="s">
        <v>751</v>
      </c>
      <c r="L301" s="9"/>
      <c r="M301" s="9"/>
      <c r="N301" s="9"/>
      <c r="O301" s="9"/>
      <c r="P301" s="9"/>
      <c r="Q301" s="9">
        <v>1</v>
      </c>
      <c r="R301" s="9"/>
      <c r="S301" s="9"/>
      <c r="T301" s="9"/>
      <c r="U301" s="9"/>
      <c r="V301" s="9">
        <v>1</v>
      </c>
      <c r="W301" s="9"/>
      <c r="X301" s="9"/>
      <c r="Y301" s="9"/>
      <c r="Z301" s="9">
        <v>1</v>
      </c>
      <c r="AA301" s="9"/>
      <c r="AB301" s="9"/>
      <c r="AC301" s="9"/>
      <c r="AD301" s="9"/>
      <c r="AE301" s="9"/>
      <c r="AF301" s="9">
        <v>1</v>
      </c>
      <c r="AG301" s="9"/>
      <c r="AH301" s="9"/>
      <c r="AI301" s="9"/>
      <c r="AJ301" s="9">
        <v>1</v>
      </c>
      <c r="AK301" s="9"/>
      <c r="AL301" s="9"/>
      <c r="AM301" s="9"/>
      <c r="AN301" s="9">
        <v>1</v>
      </c>
      <c r="AO301" s="9"/>
      <c r="AP301" s="9"/>
      <c r="AQ301" s="20"/>
      <c r="AR301" s="12" t="s">
        <v>752</v>
      </c>
      <c r="AS301" s="12" t="s">
        <v>753</v>
      </c>
    </row>
    <row r="302" spans="1:45" ht="44.25" customHeight="1">
      <c r="A302" s="8">
        <f>VLOOKUP(H302,[1]検索データ!$A:$E,5,FALSE)</f>
        <v>207</v>
      </c>
      <c r="B302" s="9">
        <v>35</v>
      </c>
      <c r="C302" s="9"/>
      <c r="D302" s="9">
        <v>300</v>
      </c>
      <c r="E302" s="9" t="s">
        <v>26</v>
      </c>
      <c r="F302" s="10" t="str">
        <f>VLOOKUP(H302,[1]検索データ!$A:$C,3,FALSE)</f>
        <v>岐阜</v>
      </c>
      <c r="G302" s="10" t="str">
        <f>VLOOKUP(H302,[1]検索データ!$A:$B,2,FALSE)</f>
        <v>高山</v>
      </c>
      <c r="H302" s="9" t="s">
        <v>750</v>
      </c>
      <c r="I302" s="9" t="str">
        <f t="shared" si="4"/>
        <v>5</v>
      </c>
      <c r="J302" s="11" t="s">
        <v>74</v>
      </c>
      <c r="K302" s="7" t="s">
        <v>754</v>
      </c>
      <c r="L302" s="9"/>
      <c r="M302" s="9"/>
      <c r="N302" s="9"/>
      <c r="O302" s="9"/>
      <c r="P302" s="9">
        <v>1</v>
      </c>
      <c r="Q302" s="9"/>
      <c r="R302" s="9"/>
      <c r="S302" s="9">
        <v>1</v>
      </c>
      <c r="T302" s="9"/>
      <c r="U302" s="9"/>
      <c r="V302" s="9"/>
      <c r="W302" s="9"/>
      <c r="X302" s="9"/>
      <c r="Y302" s="9"/>
      <c r="Z302" s="9">
        <v>1</v>
      </c>
      <c r="AA302" s="9"/>
      <c r="AB302" s="9"/>
      <c r="AC302" s="9"/>
      <c r="AD302" s="9">
        <v>1</v>
      </c>
      <c r="AE302" s="9"/>
      <c r="AF302" s="9"/>
      <c r="AG302" s="9"/>
      <c r="AH302" s="9"/>
      <c r="AI302" s="9"/>
      <c r="AJ302" s="9">
        <v>1</v>
      </c>
      <c r="AK302" s="9"/>
      <c r="AL302" s="9"/>
      <c r="AM302" s="9"/>
      <c r="AN302" s="9"/>
      <c r="AO302" s="9"/>
      <c r="AP302" s="9"/>
      <c r="AQ302" s="12"/>
      <c r="AR302" s="12" t="s">
        <v>755</v>
      </c>
      <c r="AS302" s="12"/>
    </row>
    <row r="303" spans="1:45" ht="73.5" customHeight="1">
      <c r="A303" s="8">
        <f>VLOOKUP(H303,[1]検索データ!$A:$E,5,FALSE)</f>
        <v>207</v>
      </c>
      <c r="B303" s="9">
        <v>320</v>
      </c>
      <c r="C303" s="9" t="s">
        <v>756</v>
      </c>
      <c r="D303" s="9">
        <v>301</v>
      </c>
      <c r="E303" s="9" t="s">
        <v>33</v>
      </c>
      <c r="F303" s="10" t="str">
        <f>VLOOKUP(H303,[1]検索データ!$A:$C,3,FALSE)</f>
        <v>岐阜</v>
      </c>
      <c r="G303" s="10" t="str">
        <f>VLOOKUP(H303,[1]検索データ!$A:$B,2,FALSE)</f>
        <v>高山</v>
      </c>
      <c r="H303" s="9" t="s">
        <v>750</v>
      </c>
      <c r="I303" s="9" t="str">
        <f t="shared" si="4"/>
        <v>4</v>
      </c>
      <c r="J303" s="11" t="s">
        <v>656</v>
      </c>
      <c r="K303" s="7" t="s">
        <v>36</v>
      </c>
      <c r="L303" s="9"/>
      <c r="M303" s="9"/>
      <c r="N303" s="9">
        <v>1</v>
      </c>
      <c r="O303" s="9"/>
      <c r="P303" s="9"/>
      <c r="Q303" s="9"/>
      <c r="R303" s="9"/>
      <c r="S303" s="9">
        <v>1</v>
      </c>
      <c r="T303" s="9"/>
      <c r="U303" s="9"/>
      <c r="V303" s="9"/>
      <c r="W303" s="9"/>
      <c r="X303" s="9">
        <v>1</v>
      </c>
      <c r="Y303" s="9"/>
      <c r="Z303" s="9"/>
      <c r="AA303" s="9"/>
      <c r="AB303" s="9"/>
      <c r="AC303" s="9"/>
      <c r="AD303" s="9"/>
      <c r="AE303" s="9"/>
      <c r="AF303" s="9">
        <v>1</v>
      </c>
      <c r="AG303" s="9"/>
      <c r="AH303" s="9"/>
      <c r="AI303" s="9"/>
      <c r="AJ303" s="9">
        <v>1</v>
      </c>
      <c r="AK303" s="9"/>
      <c r="AL303" s="9"/>
      <c r="AM303" s="9"/>
      <c r="AN303" s="9">
        <v>1</v>
      </c>
      <c r="AO303" s="9"/>
      <c r="AP303" s="9"/>
      <c r="AQ303" s="12" t="s">
        <v>757</v>
      </c>
      <c r="AR303" s="12" t="s">
        <v>758</v>
      </c>
      <c r="AS303" s="12" t="s">
        <v>759</v>
      </c>
    </row>
    <row r="304" spans="1:45" ht="82.5" customHeight="1">
      <c r="A304" s="8">
        <f>VLOOKUP(H304,[1]検索データ!$A:$E,5,FALSE)</f>
        <v>207</v>
      </c>
      <c r="B304" s="9">
        <v>323</v>
      </c>
      <c r="C304" s="9" t="s">
        <v>496</v>
      </c>
      <c r="D304" s="9">
        <v>302</v>
      </c>
      <c r="E304" s="9" t="s">
        <v>33</v>
      </c>
      <c r="F304" s="10" t="str">
        <f>VLOOKUP(H304,[1]検索データ!$A:$C,3,FALSE)</f>
        <v>岐阜</v>
      </c>
      <c r="G304" s="10" t="str">
        <f>VLOOKUP(H304,[1]検索データ!$A:$B,2,FALSE)</f>
        <v>高山</v>
      </c>
      <c r="H304" s="9" t="s">
        <v>750</v>
      </c>
      <c r="I304" s="9" t="str">
        <f t="shared" si="4"/>
        <v>7</v>
      </c>
      <c r="J304" s="11" t="s">
        <v>59</v>
      </c>
      <c r="K304" s="7"/>
      <c r="L304" s="9"/>
      <c r="M304" s="9"/>
      <c r="N304" s="9">
        <v>1</v>
      </c>
      <c r="O304" s="9"/>
      <c r="P304" s="9"/>
      <c r="Q304" s="9"/>
      <c r="R304" s="9"/>
      <c r="S304" s="9">
        <v>1</v>
      </c>
      <c r="T304" s="9"/>
      <c r="U304" s="9"/>
      <c r="V304" s="9"/>
      <c r="W304" s="9"/>
      <c r="X304" s="9"/>
      <c r="Y304" s="9"/>
      <c r="Z304" s="9"/>
      <c r="AA304" s="9"/>
      <c r="AB304" s="9"/>
      <c r="AC304" s="9"/>
      <c r="AD304" s="9"/>
      <c r="AE304" s="9"/>
      <c r="AF304" s="9">
        <v>1</v>
      </c>
      <c r="AG304" s="9"/>
      <c r="AH304" s="9"/>
      <c r="AI304" s="9"/>
      <c r="AJ304" s="9"/>
      <c r="AK304" s="9">
        <v>1</v>
      </c>
      <c r="AL304" s="9"/>
      <c r="AM304" s="9"/>
      <c r="AN304" s="9"/>
      <c r="AO304" s="9"/>
      <c r="AP304" s="9">
        <v>1</v>
      </c>
      <c r="AQ304" s="12" t="s">
        <v>760</v>
      </c>
      <c r="AR304" s="12" t="s">
        <v>761</v>
      </c>
      <c r="AS304" s="12"/>
    </row>
    <row r="305" spans="1:45" ht="60.75" customHeight="1">
      <c r="A305" s="8">
        <f>VLOOKUP(H305,[1]検索データ!$A:$E,5,FALSE)</f>
        <v>207</v>
      </c>
      <c r="B305" s="9">
        <v>326</v>
      </c>
      <c r="C305" s="9"/>
      <c r="D305" s="9">
        <v>303</v>
      </c>
      <c r="E305" s="9" t="s">
        <v>26</v>
      </c>
      <c r="F305" s="10" t="str">
        <f>VLOOKUP(H305,[1]検索データ!$A:$C,3,FALSE)</f>
        <v>岐阜</v>
      </c>
      <c r="G305" s="10" t="str">
        <f>VLOOKUP(H305,[1]検索データ!$A:$B,2,FALSE)</f>
        <v>高山</v>
      </c>
      <c r="H305" s="9" t="s">
        <v>750</v>
      </c>
      <c r="I305" s="9" t="str">
        <f t="shared" si="4"/>
        <v>4</v>
      </c>
      <c r="J305" s="11" t="s">
        <v>652</v>
      </c>
      <c r="K305" s="7" t="s">
        <v>140</v>
      </c>
      <c r="L305" s="9"/>
      <c r="M305" s="9"/>
      <c r="N305" s="9">
        <v>1</v>
      </c>
      <c r="O305" s="9"/>
      <c r="P305" s="9"/>
      <c r="Q305" s="9"/>
      <c r="R305" s="9"/>
      <c r="S305" s="9"/>
      <c r="T305" s="9"/>
      <c r="U305" s="9">
        <v>1</v>
      </c>
      <c r="V305" s="9"/>
      <c r="W305" s="9"/>
      <c r="X305" s="9"/>
      <c r="Y305" s="9"/>
      <c r="Z305" s="9">
        <v>1</v>
      </c>
      <c r="AA305" s="9"/>
      <c r="AB305" s="9"/>
      <c r="AC305" s="9"/>
      <c r="AD305" s="9"/>
      <c r="AE305" s="9"/>
      <c r="AF305" s="9">
        <v>1</v>
      </c>
      <c r="AG305" s="9"/>
      <c r="AH305" s="9"/>
      <c r="AI305" s="9"/>
      <c r="AJ305" s="9"/>
      <c r="AK305" s="9">
        <v>1</v>
      </c>
      <c r="AL305" s="9"/>
      <c r="AM305" s="9"/>
      <c r="AN305" s="9"/>
      <c r="AO305" s="9">
        <v>1</v>
      </c>
      <c r="AP305" s="9"/>
      <c r="AQ305" s="12" t="s">
        <v>762</v>
      </c>
      <c r="AR305" s="12" t="s">
        <v>763</v>
      </c>
      <c r="AS305" s="12" t="s">
        <v>764</v>
      </c>
    </row>
    <row r="306" spans="1:45" ht="70.5" customHeight="1">
      <c r="A306" s="8">
        <f>VLOOKUP(H306,[1]検索データ!$A:$E,5,FALSE)</f>
        <v>207</v>
      </c>
      <c r="B306" s="9">
        <v>332</v>
      </c>
      <c r="C306" s="9"/>
      <c r="D306" s="9">
        <v>304</v>
      </c>
      <c r="E306" s="9" t="s">
        <v>33</v>
      </c>
      <c r="F306" s="10" t="str">
        <f>VLOOKUP(H306,[1]検索データ!$A:$C,3,FALSE)</f>
        <v>岐阜</v>
      </c>
      <c r="G306" s="10" t="str">
        <f>VLOOKUP(H306,[1]検索データ!$A:$B,2,FALSE)</f>
        <v>高山</v>
      </c>
      <c r="H306" s="9" t="s">
        <v>750</v>
      </c>
      <c r="I306" s="9" t="str">
        <f t="shared" si="4"/>
        <v>6</v>
      </c>
      <c r="J306" s="11" t="s">
        <v>69</v>
      </c>
      <c r="K306" s="7" t="s">
        <v>75</v>
      </c>
      <c r="L306" s="9"/>
      <c r="M306" s="9">
        <v>1</v>
      </c>
      <c r="N306" s="9"/>
      <c r="O306" s="9"/>
      <c r="P306" s="9"/>
      <c r="Q306" s="9"/>
      <c r="R306" s="9"/>
      <c r="S306" s="9">
        <v>1</v>
      </c>
      <c r="T306" s="9"/>
      <c r="U306" s="9"/>
      <c r="V306" s="9"/>
      <c r="W306" s="9"/>
      <c r="X306" s="9"/>
      <c r="Y306" s="9"/>
      <c r="Z306" s="9">
        <v>1</v>
      </c>
      <c r="AA306" s="9"/>
      <c r="AB306" s="9"/>
      <c r="AC306" s="9">
        <v>1</v>
      </c>
      <c r="AD306" s="9"/>
      <c r="AE306" s="9"/>
      <c r="AF306" s="9"/>
      <c r="AG306" s="9"/>
      <c r="AH306" s="9"/>
      <c r="AI306" s="9">
        <v>1</v>
      </c>
      <c r="AJ306" s="9"/>
      <c r="AK306" s="9"/>
      <c r="AL306" s="9"/>
      <c r="AM306" s="9"/>
      <c r="AN306" s="9"/>
      <c r="AO306" s="9">
        <v>1</v>
      </c>
      <c r="AP306" s="9"/>
      <c r="AQ306" s="12" t="s">
        <v>765</v>
      </c>
      <c r="AR306" s="12" t="s">
        <v>766</v>
      </c>
      <c r="AS306" s="12" t="s">
        <v>767</v>
      </c>
    </row>
    <row r="307" spans="1:45" ht="43.5" customHeight="1">
      <c r="A307" s="8">
        <f>VLOOKUP(H307,[1]検索データ!$A:$E,5,FALSE)</f>
        <v>207</v>
      </c>
      <c r="B307" s="9">
        <v>333</v>
      </c>
      <c r="C307" s="9"/>
      <c r="D307" s="9">
        <v>305</v>
      </c>
      <c r="E307" s="9" t="s">
        <v>26</v>
      </c>
      <c r="F307" s="10" t="str">
        <f>VLOOKUP(H307,[1]検索データ!$A:$C,3,FALSE)</f>
        <v>岐阜</v>
      </c>
      <c r="G307" s="10" t="str">
        <f>VLOOKUP(H307,[1]検索データ!$A:$B,2,FALSE)</f>
        <v>高山</v>
      </c>
      <c r="H307" s="9" t="s">
        <v>768</v>
      </c>
      <c r="I307" s="9" t="str">
        <f t="shared" si="4"/>
        <v>5</v>
      </c>
      <c r="J307" s="11" t="s">
        <v>90</v>
      </c>
      <c r="K307" s="7" t="s">
        <v>375</v>
      </c>
      <c r="L307" s="9"/>
      <c r="M307" s="9"/>
      <c r="N307" s="9"/>
      <c r="O307" s="9">
        <v>1</v>
      </c>
      <c r="P307" s="9"/>
      <c r="Q307" s="9"/>
      <c r="R307" s="9"/>
      <c r="S307" s="9"/>
      <c r="T307" s="9">
        <v>1</v>
      </c>
      <c r="U307" s="9"/>
      <c r="V307" s="9"/>
      <c r="W307" s="9"/>
      <c r="X307" s="9"/>
      <c r="Y307" s="9"/>
      <c r="Z307" s="9">
        <v>1</v>
      </c>
      <c r="AA307" s="9"/>
      <c r="AB307" s="9"/>
      <c r="AC307" s="9"/>
      <c r="AD307" s="9"/>
      <c r="AE307" s="9"/>
      <c r="AF307" s="9">
        <v>1</v>
      </c>
      <c r="AG307" s="9"/>
      <c r="AH307" s="9"/>
      <c r="AI307" s="9"/>
      <c r="AJ307" s="9"/>
      <c r="AK307" s="9">
        <v>1</v>
      </c>
      <c r="AL307" s="9"/>
      <c r="AM307" s="9"/>
      <c r="AN307" s="9">
        <v>1</v>
      </c>
      <c r="AO307" s="9"/>
      <c r="AP307" s="9"/>
      <c r="AQ307" s="12" t="s">
        <v>769</v>
      </c>
      <c r="AR307" s="12" t="s">
        <v>770</v>
      </c>
      <c r="AS307" s="12"/>
    </row>
    <row r="308" spans="1:45" ht="75.75" customHeight="1">
      <c r="A308" s="8">
        <f>VLOOKUP(H308,[1]検索データ!$A:$E,5,FALSE)</f>
        <v>209</v>
      </c>
      <c r="B308" s="9">
        <v>325</v>
      </c>
      <c r="C308" s="9"/>
      <c r="D308" s="9">
        <v>306</v>
      </c>
      <c r="E308" s="9" t="s">
        <v>26</v>
      </c>
      <c r="F308" s="10" t="str">
        <f>VLOOKUP(H308,[1]検索データ!$A:$C,3,FALSE)</f>
        <v>岐阜</v>
      </c>
      <c r="G308" s="10" t="str">
        <f>VLOOKUP(H308,[1]検索データ!$A:$B,2,FALSE)</f>
        <v>高山</v>
      </c>
      <c r="H308" s="9" t="s">
        <v>771</v>
      </c>
      <c r="I308" s="9" t="str">
        <f t="shared" si="4"/>
        <v>4</v>
      </c>
      <c r="J308" s="11" t="s">
        <v>677</v>
      </c>
      <c r="K308" s="7" t="s">
        <v>222</v>
      </c>
      <c r="L308" s="9"/>
      <c r="M308" s="9"/>
      <c r="N308" s="9"/>
      <c r="O308" s="9"/>
      <c r="P308" s="9"/>
      <c r="Q308" s="9">
        <v>1</v>
      </c>
      <c r="R308" s="9"/>
      <c r="S308" s="9"/>
      <c r="T308" s="9"/>
      <c r="U308" s="9"/>
      <c r="V308" s="9">
        <v>1</v>
      </c>
      <c r="W308" s="9"/>
      <c r="X308" s="9"/>
      <c r="Y308" s="9">
        <v>1</v>
      </c>
      <c r="Z308" s="9"/>
      <c r="AA308" s="9"/>
      <c r="AB308" s="9"/>
      <c r="AC308" s="9"/>
      <c r="AD308" s="9"/>
      <c r="AE308" s="9"/>
      <c r="AF308" s="9">
        <v>1</v>
      </c>
      <c r="AG308" s="9"/>
      <c r="AH308" s="9"/>
      <c r="AI308" s="9"/>
      <c r="AJ308" s="9"/>
      <c r="AK308" s="9">
        <v>1</v>
      </c>
      <c r="AL308" s="9"/>
      <c r="AM308" s="9"/>
      <c r="AN308" s="9"/>
      <c r="AO308" s="9">
        <v>1</v>
      </c>
      <c r="AP308" s="9"/>
      <c r="AQ308" s="12" t="s">
        <v>772</v>
      </c>
      <c r="AR308" s="12" t="s">
        <v>773</v>
      </c>
      <c r="AS308" s="12" t="s">
        <v>774</v>
      </c>
    </row>
    <row r="309" spans="1:45" ht="39.75" customHeight="1">
      <c r="A309" s="8">
        <f>VLOOKUP(H309,[1]検索データ!$A:$E,5,FALSE)</f>
        <v>210</v>
      </c>
      <c r="B309" s="9">
        <v>111</v>
      </c>
      <c r="C309" s="9"/>
      <c r="D309" s="9">
        <v>307</v>
      </c>
      <c r="E309" s="9" t="s">
        <v>26</v>
      </c>
      <c r="F309" s="10" t="str">
        <f>VLOOKUP(H309,[1]検索データ!$A:$C,3,FALSE)</f>
        <v>岐阜</v>
      </c>
      <c r="G309" s="10" t="str">
        <f>VLOOKUP(H309,[1]検索データ!$A:$B,2,FALSE)</f>
        <v>高山</v>
      </c>
      <c r="H309" s="9" t="s">
        <v>775</v>
      </c>
      <c r="I309" s="9" t="str">
        <f t="shared" si="4"/>
        <v>6</v>
      </c>
      <c r="J309" s="11" t="s">
        <v>71</v>
      </c>
      <c r="K309" s="7" t="s">
        <v>29</v>
      </c>
      <c r="L309" s="9"/>
      <c r="M309" s="9">
        <v>1</v>
      </c>
      <c r="N309" s="9"/>
      <c r="O309" s="9"/>
      <c r="P309" s="9"/>
      <c r="Q309" s="9"/>
      <c r="R309" s="9"/>
      <c r="S309" s="9"/>
      <c r="T309" s="9"/>
      <c r="U309" s="9"/>
      <c r="V309" s="9">
        <v>1</v>
      </c>
      <c r="W309" s="9"/>
      <c r="X309" s="9">
        <v>1</v>
      </c>
      <c r="Y309" s="9"/>
      <c r="Z309" s="9"/>
      <c r="AA309" s="9"/>
      <c r="AB309" s="9"/>
      <c r="AC309" s="9">
        <v>1</v>
      </c>
      <c r="AD309" s="9"/>
      <c r="AE309" s="9"/>
      <c r="AF309" s="9"/>
      <c r="AG309" s="9"/>
      <c r="AH309" s="9"/>
      <c r="AI309" s="9"/>
      <c r="AJ309" s="9">
        <v>1</v>
      </c>
      <c r="AK309" s="9"/>
      <c r="AL309" s="9"/>
      <c r="AM309" s="9">
        <v>1</v>
      </c>
      <c r="AN309" s="9"/>
      <c r="AO309" s="9"/>
      <c r="AP309" s="9"/>
      <c r="AQ309" s="12"/>
      <c r="AR309" s="12"/>
      <c r="AS309" s="12" t="s">
        <v>776</v>
      </c>
    </row>
    <row r="310" spans="1:45" ht="25.5" customHeight="1">
      <c r="A310" s="8">
        <f>VLOOKUP(H310,[1]検索データ!$A:$E,5,FALSE)</f>
        <v>210</v>
      </c>
      <c r="B310" s="9">
        <v>112</v>
      </c>
      <c r="C310" s="9"/>
      <c r="D310" s="9">
        <v>308</v>
      </c>
      <c r="E310" s="9" t="s">
        <v>33</v>
      </c>
      <c r="F310" s="10" t="str">
        <f>VLOOKUP(H310,[1]検索データ!$A:$C,3,FALSE)</f>
        <v>岐阜</v>
      </c>
      <c r="G310" s="10" t="str">
        <f>VLOOKUP(H310,[1]検索データ!$A:$B,2,FALSE)</f>
        <v>高山</v>
      </c>
      <c r="H310" s="9" t="s">
        <v>775</v>
      </c>
      <c r="I310" s="9" t="str">
        <f t="shared" si="4"/>
        <v>1</v>
      </c>
      <c r="J310" s="11" t="s">
        <v>777</v>
      </c>
      <c r="K310" s="7" t="s">
        <v>314</v>
      </c>
      <c r="L310" s="9"/>
      <c r="M310" s="9"/>
      <c r="N310" s="9"/>
      <c r="O310" s="9"/>
      <c r="P310" s="9"/>
      <c r="Q310" s="9">
        <v>1</v>
      </c>
      <c r="R310" s="9"/>
      <c r="S310" s="9">
        <v>1</v>
      </c>
      <c r="T310" s="9"/>
      <c r="U310" s="9"/>
      <c r="V310" s="9"/>
      <c r="W310" s="9"/>
      <c r="X310" s="9"/>
      <c r="Y310" s="9"/>
      <c r="Z310" s="9">
        <v>1</v>
      </c>
      <c r="AA310" s="9"/>
      <c r="AB310" s="9"/>
      <c r="AC310" s="9"/>
      <c r="AD310" s="9"/>
      <c r="AE310" s="9">
        <v>1</v>
      </c>
      <c r="AF310" s="9"/>
      <c r="AG310" s="9"/>
      <c r="AH310" s="9"/>
      <c r="AI310" s="9"/>
      <c r="AJ310" s="9">
        <v>1</v>
      </c>
      <c r="AK310" s="9"/>
      <c r="AL310" s="9"/>
      <c r="AM310" s="9">
        <v>1</v>
      </c>
      <c r="AN310" s="9"/>
      <c r="AO310" s="9"/>
      <c r="AP310" s="9"/>
      <c r="AQ310" s="12"/>
      <c r="AR310" s="12"/>
      <c r="AS310" s="12" t="s">
        <v>778</v>
      </c>
    </row>
    <row r="311" spans="1:45" ht="25.5" customHeight="1">
      <c r="A311" s="8">
        <f>VLOOKUP(H311,[1]検索データ!$A:$E,5,FALSE)</f>
        <v>210</v>
      </c>
      <c r="B311" s="9">
        <v>123</v>
      </c>
      <c r="C311" s="9"/>
      <c r="D311" s="9">
        <v>309</v>
      </c>
      <c r="E311" s="9" t="s">
        <v>26</v>
      </c>
      <c r="F311" s="10" t="str">
        <f>VLOOKUP(H311,[1]検索データ!$A:$C,3,FALSE)</f>
        <v>岐阜</v>
      </c>
      <c r="G311" s="10" t="str">
        <f>VLOOKUP(H311,[1]検索データ!$A:$B,2,FALSE)</f>
        <v>高山</v>
      </c>
      <c r="H311" s="9" t="s">
        <v>775</v>
      </c>
      <c r="I311" s="9" t="str">
        <f t="shared" si="4"/>
        <v>1</v>
      </c>
      <c r="J311" s="11" t="s">
        <v>779</v>
      </c>
      <c r="K311" s="7" t="s">
        <v>314</v>
      </c>
      <c r="L311" s="9"/>
      <c r="M311" s="9"/>
      <c r="N311" s="9"/>
      <c r="O311" s="9"/>
      <c r="P311" s="9"/>
      <c r="Q311" s="9">
        <v>1</v>
      </c>
      <c r="R311" s="9"/>
      <c r="S311" s="9"/>
      <c r="T311" s="9"/>
      <c r="U311" s="9"/>
      <c r="V311" s="9">
        <v>1</v>
      </c>
      <c r="W311" s="9"/>
      <c r="X311" s="9">
        <v>1</v>
      </c>
      <c r="Y311" s="9"/>
      <c r="Z311" s="9"/>
      <c r="AA311" s="9"/>
      <c r="AB311" s="9"/>
      <c r="AC311" s="9">
        <v>1</v>
      </c>
      <c r="AD311" s="9"/>
      <c r="AE311" s="9"/>
      <c r="AF311" s="9"/>
      <c r="AG311" s="9"/>
      <c r="AH311" s="9"/>
      <c r="AI311" s="9"/>
      <c r="AJ311" s="9">
        <v>1</v>
      </c>
      <c r="AK311" s="9"/>
      <c r="AL311" s="9"/>
      <c r="AM311" s="9"/>
      <c r="AN311" s="9"/>
      <c r="AO311" s="9">
        <v>1</v>
      </c>
      <c r="AP311" s="9"/>
      <c r="AQ311" s="12"/>
      <c r="AR311" s="12" t="s">
        <v>780</v>
      </c>
      <c r="AS311" s="12"/>
    </row>
    <row r="312" spans="1:45" ht="48" customHeight="1">
      <c r="A312" s="8">
        <f>VLOOKUP(H312,[1]検索データ!$A:$E,5,FALSE)</f>
        <v>210</v>
      </c>
      <c r="B312" s="9">
        <v>184</v>
      </c>
      <c r="C312" s="9"/>
      <c r="D312" s="9">
        <v>310</v>
      </c>
      <c r="E312" s="9" t="s">
        <v>33</v>
      </c>
      <c r="F312" s="10" t="str">
        <f>VLOOKUP(H312,[1]検索データ!$A:$C,3,FALSE)</f>
        <v>岐阜</v>
      </c>
      <c r="G312" s="10" t="str">
        <f>VLOOKUP(H312,[1]検索データ!$A:$B,2,FALSE)</f>
        <v>高山</v>
      </c>
      <c r="H312" s="9" t="s">
        <v>781</v>
      </c>
      <c r="I312" s="9" t="str">
        <f t="shared" si="4"/>
        <v>7</v>
      </c>
      <c r="J312" s="11" t="s">
        <v>59</v>
      </c>
      <c r="K312" s="7"/>
      <c r="L312" s="9"/>
      <c r="M312" s="9">
        <v>1</v>
      </c>
      <c r="N312" s="9"/>
      <c r="O312" s="9"/>
      <c r="P312" s="9"/>
      <c r="Q312" s="9"/>
      <c r="R312" s="9"/>
      <c r="S312" s="9">
        <v>1</v>
      </c>
      <c r="T312" s="9"/>
      <c r="U312" s="9"/>
      <c r="V312" s="9"/>
      <c r="W312" s="9"/>
      <c r="X312" s="9"/>
      <c r="Y312" s="9">
        <v>1</v>
      </c>
      <c r="Z312" s="9"/>
      <c r="AA312" s="9"/>
      <c r="AB312" s="9"/>
      <c r="AC312" s="9">
        <v>1</v>
      </c>
      <c r="AD312" s="9"/>
      <c r="AE312" s="9"/>
      <c r="AF312" s="9"/>
      <c r="AG312" s="9"/>
      <c r="AH312" s="9"/>
      <c r="AI312" s="9">
        <v>1</v>
      </c>
      <c r="AJ312" s="9"/>
      <c r="AK312" s="9"/>
      <c r="AL312" s="9"/>
      <c r="AM312" s="9"/>
      <c r="AN312" s="9">
        <v>1</v>
      </c>
      <c r="AO312" s="9"/>
      <c r="AP312" s="9"/>
      <c r="AQ312" s="12" t="s">
        <v>782</v>
      </c>
      <c r="AR312" s="12" t="s">
        <v>783</v>
      </c>
      <c r="AS312" s="12"/>
    </row>
    <row r="313" spans="1:45" ht="38.25" customHeight="1">
      <c r="A313" s="8">
        <f>VLOOKUP(H313,[1]検索データ!$A:$E,5,FALSE)</f>
        <v>210</v>
      </c>
      <c r="B313" s="9">
        <v>313</v>
      </c>
      <c r="C313" s="9"/>
      <c r="D313" s="9">
        <v>311</v>
      </c>
      <c r="E313" s="9" t="s">
        <v>26</v>
      </c>
      <c r="F313" s="10" t="str">
        <f>VLOOKUP(H313,[1]検索データ!$A:$C,3,FALSE)</f>
        <v>岐阜</v>
      </c>
      <c r="G313" s="10" t="str">
        <f>VLOOKUP(H313,[1]検索データ!$A:$B,2,FALSE)</f>
        <v>高山</v>
      </c>
      <c r="H313" s="9" t="s">
        <v>775</v>
      </c>
      <c r="I313" s="9" t="str">
        <f t="shared" si="4"/>
        <v>6</v>
      </c>
      <c r="J313" s="11" t="s">
        <v>214</v>
      </c>
      <c r="K313" s="7" t="s">
        <v>784</v>
      </c>
      <c r="L313" s="9"/>
      <c r="M313" s="9">
        <v>1</v>
      </c>
      <c r="N313" s="9"/>
      <c r="O313" s="9"/>
      <c r="P313" s="9"/>
      <c r="Q313" s="9"/>
      <c r="R313" s="9"/>
      <c r="S313" s="9">
        <v>1</v>
      </c>
      <c r="T313" s="9"/>
      <c r="U313" s="9"/>
      <c r="V313" s="9"/>
      <c r="W313" s="9"/>
      <c r="X313" s="9">
        <v>1</v>
      </c>
      <c r="Y313" s="9"/>
      <c r="Z313" s="9"/>
      <c r="AA313" s="9"/>
      <c r="AB313" s="9"/>
      <c r="AC313" s="9">
        <v>1</v>
      </c>
      <c r="AD313" s="9"/>
      <c r="AE313" s="9"/>
      <c r="AF313" s="9"/>
      <c r="AG313" s="9"/>
      <c r="AH313" s="9"/>
      <c r="AI313" s="9">
        <v>1</v>
      </c>
      <c r="AJ313" s="9"/>
      <c r="AK313" s="9"/>
      <c r="AL313" s="9">
        <v>1</v>
      </c>
      <c r="AM313" s="9"/>
      <c r="AN313" s="9"/>
      <c r="AO313" s="9"/>
      <c r="AP313" s="9"/>
      <c r="AQ313" s="12" t="s">
        <v>785</v>
      </c>
      <c r="AR313" s="12" t="s">
        <v>786</v>
      </c>
      <c r="AS313" s="12"/>
    </row>
    <row r="314" spans="1:45" ht="27.75" customHeight="1">
      <c r="A314" s="8">
        <f>VLOOKUP(H314,[1]検索データ!$A:$E,5,FALSE)</f>
        <v>210</v>
      </c>
      <c r="B314" s="9">
        <v>315</v>
      </c>
      <c r="C314" s="9" t="s">
        <v>354</v>
      </c>
      <c r="D314" s="9">
        <v>312</v>
      </c>
      <c r="E314" s="9" t="s">
        <v>26</v>
      </c>
      <c r="F314" s="10" t="str">
        <f>VLOOKUP(H314,[1]検索データ!$A:$C,3,FALSE)</f>
        <v>岐阜</v>
      </c>
      <c r="G314" s="10" t="str">
        <f>VLOOKUP(H314,[1]検索データ!$A:$B,2,FALSE)</f>
        <v>高山</v>
      </c>
      <c r="H314" s="9" t="s">
        <v>775</v>
      </c>
      <c r="I314" s="9" t="str">
        <f t="shared" si="4"/>
        <v>7</v>
      </c>
      <c r="J314" s="11" t="s">
        <v>81</v>
      </c>
      <c r="K314" s="7" t="s">
        <v>44</v>
      </c>
      <c r="L314" s="9"/>
      <c r="M314" s="9">
        <v>1</v>
      </c>
      <c r="N314" s="9"/>
      <c r="O314" s="9"/>
      <c r="P314" s="9"/>
      <c r="Q314" s="9"/>
      <c r="R314" s="9"/>
      <c r="S314" s="9">
        <v>1</v>
      </c>
      <c r="T314" s="9"/>
      <c r="U314" s="9"/>
      <c r="V314" s="9"/>
      <c r="W314" s="9"/>
      <c r="X314" s="9">
        <v>1</v>
      </c>
      <c r="Y314" s="9"/>
      <c r="Z314" s="9"/>
      <c r="AA314" s="9"/>
      <c r="AB314" s="9">
        <v>1</v>
      </c>
      <c r="AC314" s="9"/>
      <c r="AD314" s="9"/>
      <c r="AE314" s="9"/>
      <c r="AF314" s="9"/>
      <c r="AG314" s="9">
        <v>1</v>
      </c>
      <c r="AH314" s="9"/>
      <c r="AI314" s="9"/>
      <c r="AJ314" s="9"/>
      <c r="AK314" s="9"/>
      <c r="AL314" s="9">
        <v>1</v>
      </c>
      <c r="AM314" s="9"/>
      <c r="AN314" s="9"/>
      <c r="AO314" s="9"/>
      <c r="AP314" s="9"/>
      <c r="AQ314" s="12"/>
      <c r="AR314" s="12"/>
      <c r="AS314" s="12"/>
    </row>
    <row r="315" spans="1:45" ht="140.25" customHeight="1">
      <c r="A315" s="8">
        <f>VLOOKUP(H315,[1]検索データ!$A:$E,5,FALSE)</f>
        <v>210</v>
      </c>
      <c r="B315" s="9">
        <v>327</v>
      </c>
      <c r="C315" s="9"/>
      <c r="D315" s="9">
        <v>313</v>
      </c>
      <c r="E315" s="9" t="s">
        <v>26</v>
      </c>
      <c r="F315" s="10" t="str">
        <f>VLOOKUP(H315,[1]検索データ!$A:$C,3,FALSE)</f>
        <v>岐阜</v>
      </c>
      <c r="G315" s="10" t="str">
        <f>VLOOKUP(H315,[1]検索データ!$A:$B,2,FALSE)</f>
        <v>高山</v>
      </c>
      <c r="H315" s="9" t="s">
        <v>775</v>
      </c>
      <c r="I315" s="9" t="str">
        <f t="shared" si="4"/>
        <v>5</v>
      </c>
      <c r="J315" s="11" t="s">
        <v>90</v>
      </c>
      <c r="K315" s="7" t="s">
        <v>222</v>
      </c>
      <c r="L315" s="9"/>
      <c r="M315" s="9"/>
      <c r="N315" s="9">
        <v>1</v>
      </c>
      <c r="O315" s="9"/>
      <c r="P315" s="9"/>
      <c r="Q315" s="9"/>
      <c r="R315" s="9"/>
      <c r="S315" s="9">
        <v>1</v>
      </c>
      <c r="T315" s="9"/>
      <c r="U315" s="9"/>
      <c r="V315" s="9"/>
      <c r="W315" s="9"/>
      <c r="X315" s="9">
        <v>1</v>
      </c>
      <c r="Y315" s="9"/>
      <c r="Z315" s="9"/>
      <c r="AA315" s="9"/>
      <c r="AB315" s="9"/>
      <c r="AC315" s="9"/>
      <c r="AD315" s="9">
        <v>1</v>
      </c>
      <c r="AE315" s="9"/>
      <c r="AF315" s="9"/>
      <c r="AG315" s="9"/>
      <c r="AH315" s="9"/>
      <c r="AI315" s="9">
        <v>1</v>
      </c>
      <c r="AJ315" s="9"/>
      <c r="AK315" s="9"/>
      <c r="AL315" s="9"/>
      <c r="AM315" s="9">
        <v>1</v>
      </c>
      <c r="AN315" s="9"/>
      <c r="AO315" s="9"/>
      <c r="AP315" s="9"/>
      <c r="AQ315" s="12" t="s">
        <v>787</v>
      </c>
      <c r="AR315" s="12" t="s">
        <v>788</v>
      </c>
      <c r="AS315" s="12" t="s">
        <v>789</v>
      </c>
    </row>
    <row r="316" spans="1:45" ht="154.5" customHeight="1">
      <c r="A316" s="8">
        <f>VLOOKUP(H316,[1]検索データ!$A:$E,5,FALSE)</f>
        <v>218</v>
      </c>
      <c r="B316" s="9">
        <v>226</v>
      </c>
      <c r="C316" s="9"/>
      <c r="D316" s="9">
        <v>314</v>
      </c>
      <c r="E316" s="9" t="s">
        <v>33</v>
      </c>
      <c r="F316" s="10" t="str">
        <f>VLOOKUP(H316,[1]検索データ!$A:$C,3,FALSE)</f>
        <v>岐阜</v>
      </c>
      <c r="G316" s="10" t="str">
        <f>VLOOKUP(H316,[1]検索データ!$A:$B,2,FALSE)</f>
        <v>太多</v>
      </c>
      <c r="H316" s="9" t="s">
        <v>790</v>
      </c>
      <c r="I316" s="9" t="str">
        <f t="shared" si="4"/>
        <v/>
      </c>
      <c r="J316" s="9"/>
      <c r="K316" s="7" t="s">
        <v>791</v>
      </c>
      <c r="L316" s="9"/>
      <c r="M316" s="9"/>
      <c r="N316" s="9"/>
      <c r="O316" s="9"/>
      <c r="P316" s="9"/>
      <c r="Q316" s="9">
        <v>1</v>
      </c>
      <c r="R316" s="9"/>
      <c r="S316" s="9"/>
      <c r="T316" s="9"/>
      <c r="U316" s="9">
        <v>1</v>
      </c>
      <c r="V316" s="9"/>
      <c r="W316" s="9"/>
      <c r="X316" s="9"/>
      <c r="Y316" s="9"/>
      <c r="Z316" s="9">
        <v>1</v>
      </c>
      <c r="AA316" s="9"/>
      <c r="AB316" s="9"/>
      <c r="AC316" s="9"/>
      <c r="AD316" s="9"/>
      <c r="AE316" s="9"/>
      <c r="AF316" s="9">
        <v>1</v>
      </c>
      <c r="AG316" s="9"/>
      <c r="AH316" s="9"/>
      <c r="AI316" s="9">
        <v>1</v>
      </c>
      <c r="AJ316" s="9"/>
      <c r="AK316" s="9"/>
      <c r="AL316" s="9"/>
      <c r="AM316" s="9"/>
      <c r="AN316" s="9"/>
      <c r="AO316" s="9">
        <v>1</v>
      </c>
      <c r="AP316" s="9"/>
      <c r="AQ316" s="12" t="s">
        <v>792</v>
      </c>
      <c r="AR316" s="12" t="s">
        <v>793</v>
      </c>
      <c r="AS316" s="12" t="s">
        <v>794</v>
      </c>
    </row>
    <row r="317" spans="1:45" ht="43.5" customHeight="1">
      <c r="A317" s="8">
        <f>VLOOKUP(H317,[1]検索データ!$A:$E,5,FALSE)</f>
        <v>221</v>
      </c>
      <c r="B317" s="9">
        <v>113</v>
      </c>
      <c r="C317" s="9"/>
      <c r="D317" s="9">
        <v>315</v>
      </c>
      <c r="E317" s="9" t="s">
        <v>26</v>
      </c>
      <c r="F317" s="10" t="str">
        <f>VLOOKUP(H317,[1]検索データ!$A:$C,3,FALSE)</f>
        <v>岐阜</v>
      </c>
      <c r="G317" s="10" t="str">
        <f>VLOOKUP(H317,[1]検索データ!$A:$B,2,FALSE)</f>
        <v>太多</v>
      </c>
      <c r="H317" s="9" t="s">
        <v>795</v>
      </c>
      <c r="I317" s="9" t="str">
        <f t="shared" si="4"/>
        <v>8</v>
      </c>
      <c r="J317" s="11" t="s">
        <v>506</v>
      </c>
      <c r="K317" s="7" t="s">
        <v>44</v>
      </c>
      <c r="L317" s="9"/>
      <c r="M317" s="9">
        <v>1</v>
      </c>
      <c r="N317" s="9"/>
      <c r="O317" s="9"/>
      <c r="P317" s="9"/>
      <c r="Q317" s="9"/>
      <c r="R317" s="9">
        <v>1</v>
      </c>
      <c r="S317" s="9"/>
      <c r="T317" s="9"/>
      <c r="U317" s="9"/>
      <c r="V317" s="9"/>
      <c r="W317" s="9">
        <v>1</v>
      </c>
      <c r="X317" s="9"/>
      <c r="Y317" s="9"/>
      <c r="Z317" s="9"/>
      <c r="AA317" s="9"/>
      <c r="AB317" s="9"/>
      <c r="AC317" s="9">
        <v>1</v>
      </c>
      <c r="AD317" s="9"/>
      <c r="AE317" s="9"/>
      <c r="AF317" s="9"/>
      <c r="AG317" s="9"/>
      <c r="AH317" s="9">
        <v>1</v>
      </c>
      <c r="AI317" s="9"/>
      <c r="AJ317" s="9"/>
      <c r="AK317" s="9"/>
      <c r="AL317" s="9"/>
      <c r="AM317" s="9">
        <v>1</v>
      </c>
      <c r="AN317" s="9"/>
      <c r="AO317" s="9"/>
      <c r="AP317" s="9"/>
      <c r="AQ317" s="12"/>
      <c r="AR317" s="12" t="s">
        <v>796</v>
      </c>
      <c r="AS317" s="12"/>
    </row>
    <row r="318" spans="1:45" ht="86.25" customHeight="1">
      <c r="A318" s="8">
        <f>VLOOKUP(H318,[1]検索データ!$A:$E,5,FALSE)</f>
        <v>221</v>
      </c>
      <c r="B318" s="9">
        <v>223</v>
      </c>
      <c r="C318" s="9"/>
      <c r="D318" s="9">
        <v>316</v>
      </c>
      <c r="E318" s="9" t="s">
        <v>26</v>
      </c>
      <c r="F318" s="10" t="str">
        <f>VLOOKUP(H318,[1]検索データ!$A:$C,3,FALSE)</f>
        <v>岐阜</v>
      </c>
      <c r="G318" s="10" t="str">
        <f>VLOOKUP(H318,[1]検索データ!$A:$B,2,FALSE)</f>
        <v>太多</v>
      </c>
      <c r="H318" s="9" t="s">
        <v>795</v>
      </c>
      <c r="I318" s="9" t="str">
        <f t="shared" si="4"/>
        <v>6</v>
      </c>
      <c r="J318" s="11" t="s">
        <v>48</v>
      </c>
      <c r="K318" s="7"/>
      <c r="L318" s="9"/>
      <c r="M318" s="9"/>
      <c r="N318" s="9">
        <v>1</v>
      </c>
      <c r="O318" s="9"/>
      <c r="P318" s="9"/>
      <c r="Q318" s="9"/>
      <c r="R318" s="9"/>
      <c r="S318" s="9">
        <v>1</v>
      </c>
      <c r="T318" s="9"/>
      <c r="U318" s="9"/>
      <c r="V318" s="9"/>
      <c r="W318" s="9"/>
      <c r="X318" s="9">
        <v>1</v>
      </c>
      <c r="Y318" s="9"/>
      <c r="Z318" s="9"/>
      <c r="AA318" s="9"/>
      <c r="AB318" s="9"/>
      <c r="AC318" s="9"/>
      <c r="AD318" s="9">
        <v>1</v>
      </c>
      <c r="AE318" s="9"/>
      <c r="AF318" s="9"/>
      <c r="AG318" s="9"/>
      <c r="AH318" s="9">
        <v>1</v>
      </c>
      <c r="AI318" s="9"/>
      <c r="AJ318" s="9"/>
      <c r="AK318" s="9"/>
      <c r="AL318" s="9"/>
      <c r="AM318" s="9"/>
      <c r="AN318" s="9">
        <v>1</v>
      </c>
      <c r="AO318" s="9"/>
      <c r="AP318" s="9"/>
      <c r="AQ318" s="12" t="s">
        <v>797</v>
      </c>
      <c r="AR318" s="12" t="s">
        <v>798</v>
      </c>
      <c r="AS318" s="12" t="s">
        <v>799</v>
      </c>
    </row>
    <row r="319" spans="1:45" ht="102" customHeight="1">
      <c r="A319" s="8">
        <f>VLOOKUP(H319,[1]検索データ!$A:$E,5,FALSE)</f>
        <v>223</v>
      </c>
      <c r="B319" s="9">
        <v>224</v>
      </c>
      <c r="C319" s="9"/>
      <c r="D319" s="9">
        <v>317</v>
      </c>
      <c r="E319" s="9" t="s">
        <v>26</v>
      </c>
      <c r="F319" s="10" t="str">
        <f>VLOOKUP(H319,[1]検索データ!$A:$C,3,FALSE)</f>
        <v>愛知</v>
      </c>
      <c r="G319" s="10" t="str">
        <f>VLOOKUP(H319,[1]検索データ!$A:$B,2,FALSE)</f>
        <v>関西</v>
      </c>
      <c r="H319" s="9" t="s">
        <v>800</v>
      </c>
      <c r="I319" s="9" t="str">
        <f t="shared" si="4"/>
        <v>2</v>
      </c>
      <c r="J319" s="11" t="s">
        <v>381</v>
      </c>
      <c r="K319" s="7"/>
      <c r="L319" s="9"/>
      <c r="M319" s="9"/>
      <c r="N319" s="9"/>
      <c r="O319" s="9"/>
      <c r="P319" s="9"/>
      <c r="Q319" s="9">
        <v>1</v>
      </c>
      <c r="R319" s="9"/>
      <c r="S319" s="9"/>
      <c r="T319" s="9"/>
      <c r="U319" s="9"/>
      <c r="V319" s="9">
        <v>1</v>
      </c>
      <c r="W319" s="9"/>
      <c r="X319" s="9"/>
      <c r="Y319" s="9"/>
      <c r="Z319" s="9"/>
      <c r="AA319" s="9">
        <v>1</v>
      </c>
      <c r="AB319" s="9"/>
      <c r="AC319" s="9"/>
      <c r="AD319" s="9"/>
      <c r="AE319" s="9"/>
      <c r="AF319" s="9">
        <v>1</v>
      </c>
      <c r="AG319" s="9"/>
      <c r="AH319" s="9"/>
      <c r="AI319" s="9"/>
      <c r="AJ319" s="9"/>
      <c r="AK319" s="9">
        <v>1</v>
      </c>
      <c r="AL319" s="9"/>
      <c r="AM319" s="9"/>
      <c r="AN319" s="9"/>
      <c r="AO319" s="9"/>
      <c r="AP319" s="9">
        <v>1</v>
      </c>
      <c r="AQ319" s="12" t="s">
        <v>801</v>
      </c>
      <c r="AR319" s="12" t="s">
        <v>802</v>
      </c>
      <c r="AS319" s="12" t="s">
        <v>803</v>
      </c>
    </row>
    <row r="320" spans="1:45" ht="43.5" customHeight="1">
      <c r="A320" s="8">
        <f>VLOOKUP(H320,[1]検索データ!$A:$E,5,FALSE)</f>
        <v>223</v>
      </c>
      <c r="B320" s="9">
        <v>295</v>
      </c>
      <c r="C320" s="9"/>
      <c r="D320" s="9">
        <v>318</v>
      </c>
      <c r="E320" s="9" t="s">
        <v>33</v>
      </c>
      <c r="F320" s="10" t="str">
        <f>VLOOKUP(H320,[1]検索データ!$A:$C,3,FALSE)</f>
        <v>愛知</v>
      </c>
      <c r="G320" s="10" t="str">
        <f>VLOOKUP(H320,[1]検索データ!$A:$B,2,FALSE)</f>
        <v>関西</v>
      </c>
      <c r="H320" s="9" t="s">
        <v>800</v>
      </c>
      <c r="I320" s="9" t="str">
        <f t="shared" si="4"/>
        <v>4</v>
      </c>
      <c r="J320" s="11" t="s">
        <v>269</v>
      </c>
      <c r="K320" s="7" t="s">
        <v>314</v>
      </c>
      <c r="L320" s="9"/>
      <c r="M320" s="9">
        <v>1</v>
      </c>
      <c r="N320" s="9"/>
      <c r="O320" s="9"/>
      <c r="P320" s="9"/>
      <c r="Q320" s="9"/>
      <c r="R320" s="9">
        <v>1</v>
      </c>
      <c r="S320" s="9"/>
      <c r="T320" s="9"/>
      <c r="U320" s="9"/>
      <c r="V320" s="9"/>
      <c r="W320" s="9"/>
      <c r="X320" s="9">
        <v>1</v>
      </c>
      <c r="Y320" s="9"/>
      <c r="Z320" s="9"/>
      <c r="AA320" s="9"/>
      <c r="AB320" s="9">
        <v>1</v>
      </c>
      <c r="AC320" s="9"/>
      <c r="AD320" s="9"/>
      <c r="AE320" s="9"/>
      <c r="AF320" s="9"/>
      <c r="AG320" s="9"/>
      <c r="AH320" s="9">
        <v>1</v>
      </c>
      <c r="AI320" s="9"/>
      <c r="AJ320" s="9"/>
      <c r="AK320" s="9"/>
      <c r="AL320" s="9">
        <v>1</v>
      </c>
      <c r="AM320" s="9"/>
      <c r="AN320" s="9"/>
      <c r="AO320" s="9"/>
      <c r="AP320" s="9"/>
      <c r="AQ320" s="12" t="s">
        <v>804</v>
      </c>
      <c r="AR320" s="12" t="s">
        <v>805</v>
      </c>
      <c r="AS320" s="12" t="s">
        <v>806</v>
      </c>
    </row>
    <row r="321" spans="1:45" ht="252.75" customHeight="1">
      <c r="A321" s="8">
        <f>VLOOKUP(H321,[1]検索データ!$A:$E,5,FALSE)</f>
        <v>223</v>
      </c>
      <c r="B321" s="9">
        <v>400</v>
      </c>
      <c r="C321" s="9"/>
      <c r="D321" s="9">
        <v>319</v>
      </c>
      <c r="E321" s="9" t="s">
        <v>33</v>
      </c>
      <c r="F321" s="10" t="str">
        <f>VLOOKUP(H321,[1]検索データ!$A:$C,3,FALSE)</f>
        <v>愛知</v>
      </c>
      <c r="G321" s="10" t="str">
        <f>VLOOKUP(H321,[1]検索データ!$A:$B,2,FALSE)</f>
        <v>関西</v>
      </c>
      <c r="H321" s="9" t="s">
        <v>800</v>
      </c>
      <c r="I321" s="9" t="str">
        <f t="shared" si="4"/>
        <v>7</v>
      </c>
      <c r="J321" s="11" t="s">
        <v>63</v>
      </c>
      <c r="K321" s="7" t="s">
        <v>36</v>
      </c>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12"/>
      <c r="AR321" s="12" t="s">
        <v>807</v>
      </c>
      <c r="AS321" s="12"/>
    </row>
    <row r="322" spans="1:45" ht="58.5" customHeight="1">
      <c r="A322" s="8">
        <f>VLOOKUP(H322,[1]検索データ!$A:$E,5,FALSE)</f>
        <v>223</v>
      </c>
      <c r="B322" s="9">
        <v>402</v>
      </c>
      <c r="C322" s="9"/>
      <c r="D322" s="9">
        <v>320</v>
      </c>
      <c r="E322" s="9" t="s">
        <v>26</v>
      </c>
      <c r="F322" s="10" t="str">
        <f>VLOOKUP(H322,[1]検索データ!$A:$C,3,FALSE)</f>
        <v>愛知</v>
      </c>
      <c r="G322" s="10" t="str">
        <f>VLOOKUP(H322,[1]検索データ!$A:$B,2,FALSE)</f>
        <v>関西</v>
      </c>
      <c r="H322" s="9" t="s">
        <v>800</v>
      </c>
      <c r="I322" s="9" t="str">
        <f t="shared" si="4"/>
        <v>5</v>
      </c>
      <c r="J322" s="11" t="s">
        <v>28</v>
      </c>
      <c r="K322" s="7" t="s">
        <v>222</v>
      </c>
      <c r="L322" s="9"/>
      <c r="M322" s="9"/>
      <c r="N322" s="9"/>
      <c r="O322" s="9"/>
      <c r="P322" s="9"/>
      <c r="Q322" s="9">
        <v>1</v>
      </c>
      <c r="R322" s="9"/>
      <c r="S322" s="9">
        <v>1</v>
      </c>
      <c r="T322" s="9"/>
      <c r="U322" s="9"/>
      <c r="V322" s="9"/>
      <c r="W322" s="9"/>
      <c r="X322" s="9"/>
      <c r="Y322" s="9"/>
      <c r="Z322" s="9">
        <v>1</v>
      </c>
      <c r="AA322" s="9"/>
      <c r="AB322" s="9"/>
      <c r="AC322" s="9"/>
      <c r="AD322" s="9"/>
      <c r="AE322" s="9">
        <v>1</v>
      </c>
      <c r="AF322" s="9"/>
      <c r="AG322" s="9"/>
      <c r="AH322" s="9">
        <v>1</v>
      </c>
      <c r="AI322" s="9"/>
      <c r="AJ322" s="9"/>
      <c r="AK322" s="9"/>
      <c r="AL322" s="9"/>
      <c r="AM322" s="9"/>
      <c r="AN322" s="9"/>
      <c r="AO322" s="9">
        <v>1</v>
      </c>
      <c r="AP322" s="9"/>
      <c r="AQ322" s="12" t="s">
        <v>808</v>
      </c>
      <c r="AR322" s="12" t="s">
        <v>809</v>
      </c>
      <c r="AS322" s="12" t="s">
        <v>810</v>
      </c>
    </row>
    <row r="323" spans="1:45" ht="66" customHeight="1">
      <c r="A323" s="8">
        <f>VLOOKUP(H323,[1]検索データ!$A:$E,5,FALSE)</f>
        <v>224</v>
      </c>
      <c r="B323" s="9">
        <v>57</v>
      </c>
      <c r="C323" s="9"/>
      <c r="D323" s="9">
        <v>321</v>
      </c>
      <c r="E323" s="9" t="s">
        <v>33</v>
      </c>
      <c r="F323" s="10" t="str">
        <f>VLOOKUP(H323,[1]検索データ!$A:$C,3,FALSE)</f>
        <v>愛知</v>
      </c>
      <c r="G323" s="10" t="str">
        <f>VLOOKUP(H323,[1]検索データ!$A:$B,2,FALSE)</f>
        <v>関西</v>
      </c>
      <c r="H323" s="9" t="s">
        <v>811</v>
      </c>
      <c r="I323" s="9" t="str">
        <f t="shared" ref="I323:I386" si="5">LEFT(J323,1)</f>
        <v>5</v>
      </c>
      <c r="J323" s="11" t="s">
        <v>279</v>
      </c>
      <c r="K323" s="7" t="s">
        <v>36</v>
      </c>
      <c r="L323" s="9"/>
      <c r="M323" s="9"/>
      <c r="N323" s="9"/>
      <c r="O323" s="9"/>
      <c r="P323" s="9"/>
      <c r="Q323" s="9">
        <v>1</v>
      </c>
      <c r="R323" s="9"/>
      <c r="S323" s="9"/>
      <c r="T323" s="9">
        <v>1</v>
      </c>
      <c r="U323" s="9"/>
      <c r="V323" s="9"/>
      <c r="W323" s="9"/>
      <c r="X323" s="9">
        <v>1</v>
      </c>
      <c r="Y323" s="9"/>
      <c r="Z323" s="9"/>
      <c r="AA323" s="9"/>
      <c r="AB323" s="9">
        <v>1</v>
      </c>
      <c r="AC323" s="9"/>
      <c r="AD323" s="9"/>
      <c r="AE323" s="9"/>
      <c r="AF323" s="9"/>
      <c r="AG323" s="9"/>
      <c r="AH323" s="9"/>
      <c r="AI323" s="9">
        <v>1</v>
      </c>
      <c r="AJ323" s="9"/>
      <c r="AK323" s="9"/>
      <c r="AL323" s="9"/>
      <c r="AM323" s="9"/>
      <c r="AN323" s="9">
        <v>1</v>
      </c>
      <c r="AO323" s="9"/>
      <c r="AP323" s="9"/>
      <c r="AQ323" s="12"/>
      <c r="AR323" s="12" t="s">
        <v>812</v>
      </c>
      <c r="AS323" s="12" t="s">
        <v>813</v>
      </c>
    </row>
    <row r="324" spans="1:45" ht="102" customHeight="1">
      <c r="A324" s="8">
        <f>VLOOKUP(H324,[1]検索データ!$A:$E,5,FALSE)</f>
        <v>224</v>
      </c>
      <c r="B324" s="9">
        <v>121</v>
      </c>
      <c r="C324" s="9"/>
      <c r="D324" s="9">
        <v>322</v>
      </c>
      <c r="E324" s="9" t="s">
        <v>33</v>
      </c>
      <c r="F324" s="10" t="str">
        <f>VLOOKUP(H324,[1]検索データ!$A:$C,3,FALSE)</f>
        <v>愛知</v>
      </c>
      <c r="G324" s="10" t="str">
        <f>VLOOKUP(H324,[1]検索データ!$A:$B,2,FALSE)</f>
        <v>関西</v>
      </c>
      <c r="H324" s="9" t="s">
        <v>811</v>
      </c>
      <c r="I324" s="9" t="str">
        <f t="shared" si="5"/>
        <v>3</v>
      </c>
      <c r="J324" s="11" t="s">
        <v>623</v>
      </c>
      <c r="K324" s="7" t="s">
        <v>36</v>
      </c>
      <c r="L324" s="9"/>
      <c r="M324" s="9"/>
      <c r="N324" s="9"/>
      <c r="O324" s="9"/>
      <c r="P324" s="9"/>
      <c r="Q324" s="9">
        <v>1</v>
      </c>
      <c r="R324" s="9"/>
      <c r="S324" s="9"/>
      <c r="T324" s="9">
        <v>1</v>
      </c>
      <c r="U324" s="9"/>
      <c r="V324" s="9"/>
      <c r="W324" s="9"/>
      <c r="X324" s="9"/>
      <c r="Y324" s="9">
        <v>1</v>
      </c>
      <c r="Z324" s="9"/>
      <c r="AA324" s="9"/>
      <c r="AB324" s="9"/>
      <c r="AC324" s="9"/>
      <c r="AD324" s="9">
        <v>1</v>
      </c>
      <c r="AE324" s="9"/>
      <c r="AF324" s="9"/>
      <c r="AG324" s="9"/>
      <c r="AH324" s="9">
        <v>1</v>
      </c>
      <c r="AI324" s="9"/>
      <c r="AJ324" s="9"/>
      <c r="AK324" s="9"/>
      <c r="AL324" s="9"/>
      <c r="AM324" s="9"/>
      <c r="AN324" s="9">
        <v>1</v>
      </c>
      <c r="AO324" s="9"/>
      <c r="AP324" s="9"/>
      <c r="AQ324" s="12"/>
      <c r="AR324" s="12" t="s">
        <v>814</v>
      </c>
      <c r="AS324" s="12"/>
    </row>
    <row r="325" spans="1:45" ht="87" customHeight="1">
      <c r="A325" s="8">
        <f>VLOOKUP(H325,[1]検索データ!$A:$E,5,FALSE)</f>
        <v>224</v>
      </c>
      <c r="B325" s="9">
        <v>175</v>
      </c>
      <c r="C325" s="9"/>
      <c r="D325" s="9">
        <v>323</v>
      </c>
      <c r="E325" s="9" t="s">
        <v>26</v>
      </c>
      <c r="F325" s="10" t="str">
        <f>VLOOKUP(H325,[1]検索データ!$A:$C,3,FALSE)</f>
        <v>愛知</v>
      </c>
      <c r="G325" s="10" t="str">
        <f>VLOOKUP(H325,[1]検索データ!$A:$B,2,FALSE)</f>
        <v>関西</v>
      </c>
      <c r="H325" s="9" t="s">
        <v>811</v>
      </c>
      <c r="I325" s="9" t="str">
        <f t="shared" si="5"/>
        <v>6</v>
      </c>
      <c r="J325" s="11" t="s">
        <v>69</v>
      </c>
      <c r="K325" s="7" t="s">
        <v>40</v>
      </c>
      <c r="L325" s="9"/>
      <c r="M325" s="9"/>
      <c r="N325" s="9"/>
      <c r="O325" s="9"/>
      <c r="P325" s="9">
        <v>1</v>
      </c>
      <c r="Q325" s="9"/>
      <c r="R325" s="9"/>
      <c r="S325" s="9"/>
      <c r="T325" s="9">
        <v>1</v>
      </c>
      <c r="U325" s="9"/>
      <c r="V325" s="9"/>
      <c r="W325" s="9"/>
      <c r="X325" s="9"/>
      <c r="Y325" s="9">
        <v>1</v>
      </c>
      <c r="Z325" s="9"/>
      <c r="AA325" s="9"/>
      <c r="AB325" s="9"/>
      <c r="AC325" s="9"/>
      <c r="AD325" s="9"/>
      <c r="AE325" s="9">
        <v>1</v>
      </c>
      <c r="AF325" s="9"/>
      <c r="AG325" s="9"/>
      <c r="AH325" s="9"/>
      <c r="AI325" s="9">
        <v>1</v>
      </c>
      <c r="AJ325" s="9"/>
      <c r="AK325" s="9"/>
      <c r="AL325" s="9"/>
      <c r="AM325" s="9"/>
      <c r="AN325" s="9">
        <v>1</v>
      </c>
      <c r="AO325" s="9"/>
      <c r="AP325" s="9"/>
      <c r="AQ325" s="12" t="s">
        <v>815</v>
      </c>
      <c r="AR325" s="12" t="s">
        <v>816</v>
      </c>
      <c r="AS325" s="12" t="s">
        <v>817</v>
      </c>
    </row>
    <row r="326" spans="1:45" ht="27">
      <c r="A326" s="8">
        <f>VLOOKUP(H326,[1]検索データ!$A:$E,5,FALSE)</f>
        <v>224</v>
      </c>
      <c r="B326" s="9">
        <v>183</v>
      </c>
      <c r="C326" s="9"/>
      <c r="D326" s="9">
        <v>324</v>
      </c>
      <c r="E326" s="9" t="s">
        <v>33</v>
      </c>
      <c r="F326" s="10" t="str">
        <f>VLOOKUP(H326,[1]検索データ!$A:$C,3,FALSE)</f>
        <v>愛知</v>
      </c>
      <c r="G326" s="10" t="str">
        <f>VLOOKUP(H326,[1]検索データ!$A:$B,2,FALSE)</f>
        <v>関西</v>
      </c>
      <c r="H326" s="9" t="s">
        <v>811</v>
      </c>
      <c r="I326" s="9" t="str">
        <f t="shared" si="5"/>
        <v>6</v>
      </c>
      <c r="J326" s="11" t="s">
        <v>56</v>
      </c>
      <c r="K326" s="7" t="s">
        <v>818</v>
      </c>
      <c r="L326" s="9"/>
      <c r="M326" s="9"/>
      <c r="N326" s="9"/>
      <c r="O326" s="9"/>
      <c r="P326" s="9">
        <v>1</v>
      </c>
      <c r="Q326" s="9"/>
      <c r="R326" s="9">
        <v>1</v>
      </c>
      <c r="S326" s="9"/>
      <c r="T326" s="9"/>
      <c r="U326" s="9">
        <v>1</v>
      </c>
      <c r="V326" s="9"/>
      <c r="W326" s="9"/>
      <c r="X326" s="9">
        <v>1</v>
      </c>
      <c r="Y326" s="9"/>
      <c r="Z326" s="9"/>
      <c r="AA326" s="9"/>
      <c r="AB326" s="9"/>
      <c r="AC326" s="9">
        <v>1</v>
      </c>
      <c r="AD326" s="9"/>
      <c r="AE326" s="9"/>
      <c r="AF326" s="9"/>
      <c r="AG326" s="9"/>
      <c r="AH326" s="9"/>
      <c r="AI326" s="9"/>
      <c r="AJ326" s="9">
        <v>1</v>
      </c>
      <c r="AK326" s="9"/>
      <c r="AL326" s="9"/>
      <c r="AM326" s="9"/>
      <c r="AN326" s="9"/>
      <c r="AO326" s="9"/>
      <c r="AP326" s="9"/>
      <c r="AQ326" s="12"/>
      <c r="AR326" s="12"/>
      <c r="AS326" s="12"/>
    </row>
    <row r="327" spans="1:45" ht="181.5" customHeight="1">
      <c r="A327" s="8">
        <f>VLOOKUP(H327,[1]検索データ!$A:$E,5,FALSE)</f>
        <v>224</v>
      </c>
      <c r="B327" s="9">
        <v>263</v>
      </c>
      <c r="C327" s="9"/>
      <c r="D327" s="9">
        <v>325</v>
      </c>
      <c r="E327" s="9" t="s">
        <v>33</v>
      </c>
      <c r="F327" s="10" t="str">
        <f>VLOOKUP(H327,[1]検索データ!$A:$C,3,FALSE)</f>
        <v>愛知</v>
      </c>
      <c r="G327" s="10" t="str">
        <f>VLOOKUP(H327,[1]検索データ!$A:$B,2,FALSE)</f>
        <v>関西</v>
      </c>
      <c r="H327" s="9" t="s">
        <v>811</v>
      </c>
      <c r="I327" s="9" t="str">
        <f t="shared" si="5"/>
        <v>4</v>
      </c>
      <c r="J327" s="11" t="s">
        <v>656</v>
      </c>
      <c r="K327" s="7" t="s">
        <v>29</v>
      </c>
      <c r="L327" s="9"/>
      <c r="M327" s="9"/>
      <c r="N327" s="9"/>
      <c r="O327" s="9"/>
      <c r="P327" s="9"/>
      <c r="Q327" s="9">
        <v>1</v>
      </c>
      <c r="R327" s="9"/>
      <c r="S327" s="9"/>
      <c r="T327" s="9"/>
      <c r="U327" s="9">
        <v>1</v>
      </c>
      <c r="V327" s="9"/>
      <c r="W327" s="9"/>
      <c r="X327" s="9"/>
      <c r="Y327" s="9">
        <v>1</v>
      </c>
      <c r="Z327" s="9"/>
      <c r="AA327" s="9"/>
      <c r="AB327" s="9"/>
      <c r="AC327" s="9"/>
      <c r="AD327" s="9"/>
      <c r="AE327" s="9"/>
      <c r="AF327" s="9">
        <v>1</v>
      </c>
      <c r="AG327" s="9">
        <v>1</v>
      </c>
      <c r="AH327" s="9"/>
      <c r="AI327" s="9"/>
      <c r="AJ327" s="9"/>
      <c r="AK327" s="9"/>
      <c r="AL327" s="9">
        <v>1</v>
      </c>
      <c r="AM327" s="9"/>
      <c r="AN327" s="9"/>
      <c r="AO327" s="9"/>
      <c r="AP327" s="9"/>
      <c r="AQ327" s="12"/>
      <c r="AR327" s="12" t="s">
        <v>819</v>
      </c>
      <c r="AS327" s="12" t="s">
        <v>820</v>
      </c>
    </row>
    <row r="328" spans="1:45" ht="102" customHeight="1">
      <c r="A328" s="8">
        <f>VLOOKUP(H328,[1]検索データ!$A:$E,5,FALSE)</f>
        <v>224</v>
      </c>
      <c r="B328" s="9">
        <v>266</v>
      </c>
      <c r="C328" s="9"/>
      <c r="D328" s="9">
        <v>326</v>
      </c>
      <c r="E328" s="9" t="s">
        <v>33</v>
      </c>
      <c r="F328" s="10" t="str">
        <f>VLOOKUP(H328,[1]検索データ!$A:$C,3,FALSE)</f>
        <v>愛知</v>
      </c>
      <c r="G328" s="10" t="str">
        <f>VLOOKUP(H328,[1]検索データ!$A:$B,2,FALSE)</f>
        <v>関西</v>
      </c>
      <c r="H328" s="9" t="s">
        <v>811</v>
      </c>
      <c r="I328" s="9" t="str">
        <f t="shared" si="5"/>
        <v>5</v>
      </c>
      <c r="J328" s="11" t="s">
        <v>74</v>
      </c>
      <c r="K328" s="7" t="s">
        <v>821</v>
      </c>
      <c r="L328" s="9"/>
      <c r="M328" s="9"/>
      <c r="N328" s="9"/>
      <c r="O328" s="9"/>
      <c r="P328" s="9">
        <v>1</v>
      </c>
      <c r="Q328" s="9"/>
      <c r="R328" s="9"/>
      <c r="S328" s="9">
        <v>1</v>
      </c>
      <c r="T328" s="9"/>
      <c r="U328" s="9"/>
      <c r="V328" s="9"/>
      <c r="W328" s="9"/>
      <c r="X328" s="9"/>
      <c r="Y328" s="9">
        <v>1</v>
      </c>
      <c r="Z328" s="9"/>
      <c r="AA328" s="9"/>
      <c r="AB328" s="9"/>
      <c r="AC328" s="9">
        <v>1</v>
      </c>
      <c r="AD328" s="9"/>
      <c r="AE328" s="9"/>
      <c r="AF328" s="9"/>
      <c r="AG328" s="9"/>
      <c r="AH328" s="9">
        <v>1</v>
      </c>
      <c r="AI328" s="9"/>
      <c r="AJ328" s="9"/>
      <c r="AK328" s="9"/>
      <c r="AL328" s="9"/>
      <c r="AM328" s="9">
        <v>1</v>
      </c>
      <c r="AN328" s="9"/>
      <c r="AO328" s="9"/>
      <c r="AP328" s="9"/>
      <c r="AQ328" s="12"/>
      <c r="AR328" s="12" t="s">
        <v>822</v>
      </c>
      <c r="AS328" s="12" t="s">
        <v>823</v>
      </c>
    </row>
    <row r="329" spans="1:45" ht="56.25" customHeight="1">
      <c r="A329" s="8">
        <f>VLOOKUP(H329,[1]検索データ!$A:$E,5,FALSE)</f>
        <v>224</v>
      </c>
      <c r="B329" s="9">
        <v>306</v>
      </c>
      <c r="C329" s="9" t="s">
        <v>824</v>
      </c>
      <c r="D329" s="9">
        <v>327</v>
      </c>
      <c r="E329" s="9" t="s">
        <v>33</v>
      </c>
      <c r="F329" s="10" t="str">
        <f>VLOOKUP(H329,[1]検索データ!$A:$C,3,FALSE)</f>
        <v>愛知</v>
      </c>
      <c r="G329" s="10" t="str">
        <f>VLOOKUP(H329,[1]検索データ!$A:$B,2,FALSE)</f>
        <v>関西</v>
      </c>
      <c r="H329" s="9" t="s">
        <v>811</v>
      </c>
      <c r="I329" s="9" t="str">
        <f t="shared" si="5"/>
        <v>4</v>
      </c>
      <c r="J329" s="11" t="s">
        <v>221</v>
      </c>
      <c r="K329" s="7"/>
      <c r="L329" s="9"/>
      <c r="M329" s="9"/>
      <c r="N329" s="9"/>
      <c r="O329" s="9"/>
      <c r="P329" s="9"/>
      <c r="Q329" s="9">
        <v>1</v>
      </c>
      <c r="R329" s="9"/>
      <c r="S329" s="9"/>
      <c r="T329" s="9">
        <v>1</v>
      </c>
      <c r="U329" s="9"/>
      <c r="V329" s="9"/>
      <c r="W329" s="9"/>
      <c r="X329" s="9"/>
      <c r="Y329" s="9"/>
      <c r="Z329" s="9">
        <v>1</v>
      </c>
      <c r="AA329" s="9"/>
      <c r="AB329" s="9"/>
      <c r="AC329" s="9"/>
      <c r="AD329" s="9"/>
      <c r="AE329" s="9">
        <v>1</v>
      </c>
      <c r="AF329" s="9"/>
      <c r="AG329" s="9"/>
      <c r="AH329" s="9"/>
      <c r="AI329" s="9">
        <v>1</v>
      </c>
      <c r="AJ329" s="9"/>
      <c r="AK329" s="9"/>
      <c r="AL329" s="9"/>
      <c r="AM329" s="9"/>
      <c r="AN329" s="9">
        <v>1</v>
      </c>
      <c r="AO329" s="9"/>
      <c r="AP329" s="9"/>
      <c r="AQ329" s="12"/>
      <c r="AR329" s="12" t="s">
        <v>825</v>
      </c>
      <c r="AS329" s="12" t="s">
        <v>826</v>
      </c>
    </row>
    <row r="330" spans="1:45" ht="90.75" customHeight="1">
      <c r="A330" s="8">
        <f>VLOOKUP(H330,[1]検索データ!$A:$E,5,FALSE)</f>
        <v>225</v>
      </c>
      <c r="B330" s="9">
        <v>49</v>
      </c>
      <c r="C330" s="9"/>
      <c r="D330" s="9">
        <v>328</v>
      </c>
      <c r="E330" s="9" t="s">
        <v>33</v>
      </c>
      <c r="F330" s="10" t="str">
        <f>VLOOKUP(H330,[1]検索データ!$A:$C,3,FALSE)</f>
        <v>愛知</v>
      </c>
      <c r="G330" s="10" t="str">
        <f>VLOOKUP(H330,[1]検索データ!$A:$B,2,FALSE)</f>
        <v>関西</v>
      </c>
      <c r="H330" s="9" t="s">
        <v>827</v>
      </c>
      <c r="I330" s="9" t="str">
        <f t="shared" si="5"/>
        <v>6</v>
      </c>
      <c r="J330" s="11" t="s">
        <v>168</v>
      </c>
      <c r="K330" s="7"/>
      <c r="L330" s="9"/>
      <c r="M330" s="9"/>
      <c r="N330" s="9"/>
      <c r="O330" s="9"/>
      <c r="P330" s="9">
        <v>1</v>
      </c>
      <c r="Q330" s="9"/>
      <c r="R330" s="9"/>
      <c r="S330" s="9">
        <v>1</v>
      </c>
      <c r="T330" s="9"/>
      <c r="U330" s="9"/>
      <c r="V330" s="9"/>
      <c r="W330" s="9"/>
      <c r="X330" s="9">
        <v>1</v>
      </c>
      <c r="Y330" s="9"/>
      <c r="Z330" s="9"/>
      <c r="AA330" s="9"/>
      <c r="AB330" s="9"/>
      <c r="AC330" s="9">
        <v>1</v>
      </c>
      <c r="AD330" s="9"/>
      <c r="AE330" s="9"/>
      <c r="AF330" s="9"/>
      <c r="AG330" s="9"/>
      <c r="AH330" s="9"/>
      <c r="AI330" s="9"/>
      <c r="AJ330" s="9">
        <v>1</v>
      </c>
      <c r="AK330" s="9"/>
      <c r="AL330" s="9"/>
      <c r="AM330" s="9">
        <v>1</v>
      </c>
      <c r="AN330" s="9"/>
      <c r="AO330" s="9"/>
      <c r="AP330" s="9"/>
      <c r="AQ330" s="12"/>
      <c r="AR330" s="12" t="s">
        <v>828</v>
      </c>
      <c r="AS330" s="12"/>
    </row>
    <row r="331" spans="1:45" ht="90.75" customHeight="1">
      <c r="A331" s="8">
        <f>VLOOKUP(H331,[1]検索データ!$A:$E,5,FALSE)</f>
        <v>225</v>
      </c>
      <c r="B331" s="9">
        <v>50</v>
      </c>
      <c r="C331" s="9"/>
      <c r="D331" s="9">
        <v>329</v>
      </c>
      <c r="E331" s="9" t="s">
        <v>26</v>
      </c>
      <c r="F331" s="10" t="str">
        <f>VLOOKUP(H331,[1]検索データ!$A:$C,3,FALSE)</f>
        <v>愛知</v>
      </c>
      <c r="G331" s="10" t="str">
        <f>VLOOKUP(H331,[1]検索データ!$A:$B,2,FALSE)</f>
        <v>関西</v>
      </c>
      <c r="H331" s="9" t="s">
        <v>827</v>
      </c>
      <c r="I331" s="9" t="str">
        <f t="shared" si="5"/>
        <v>5</v>
      </c>
      <c r="J331" s="11" t="s">
        <v>302</v>
      </c>
      <c r="K331" s="7" t="s">
        <v>40</v>
      </c>
      <c r="L331" s="9"/>
      <c r="M331" s="9"/>
      <c r="N331" s="9"/>
      <c r="O331" s="9"/>
      <c r="P331" s="9"/>
      <c r="Q331" s="9">
        <v>1</v>
      </c>
      <c r="R331" s="9"/>
      <c r="S331" s="9">
        <v>1</v>
      </c>
      <c r="T331" s="9"/>
      <c r="U331" s="9"/>
      <c r="V331" s="9"/>
      <c r="W331" s="9"/>
      <c r="X331" s="9">
        <v>1</v>
      </c>
      <c r="Y331" s="9"/>
      <c r="Z331" s="9"/>
      <c r="AA331" s="9"/>
      <c r="AB331" s="9"/>
      <c r="AC331" s="9"/>
      <c r="AD331" s="9">
        <v>1</v>
      </c>
      <c r="AE331" s="9"/>
      <c r="AF331" s="9"/>
      <c r="AG331" s="9"/>
      <c r="AH331" s="9"/>
      <c r="AI331" s="9">
        <v>1</v>
      </c>
      <c r="AJ331" s="9"/>
      <c r="AK331" s="9"/>
      <c r="AL331" s="9"/>
      <c r="AM331" s="9"/>
      <c r="AN331" s="9">
        <v>1</v>
      </c>
      <c r="AO331" s="9"/>
      <c r="AP331" s="9"/>
      <c r="AQ331" s="12"/>
      <c r="AR331" s="12" t="s">
        <v>829</v>
      </c>
      <c r="AS331" s="12"/>
    </row>
    <row r="332" spans="1:45" ht="138" customHeight="1">
      <c r="A332" s="8">
        <f>VLOOKUP(H332,[1]検索データ!$A:$E,5,FALSE)</f>
        <v>225</v>
      </c>
      <c r="B332" s="9">
        <v>56</v>
      </c>
      <c r="C332" s="9"/>
      <c r="D332" s="9">
        <v>330</v>
      </c>
      <c r="E332" s="9" t="s">
        <v>26</v>
      </c>
      <c r="F332" s="10" t="str">
        <f>VLOOKUP(H332,[1]検索データ!$A:$C,3,FALSE)</f>
        <v>愛知</v>
      </c>
      <c r="G332" s="10" t="str">
        <f>VLOOKUP(H332,[1]検索データ!$A:$B,2,FALSE)</f>
        <v>関西</v>
      </c>
      <c r="H332" s="9" t="s">
        <v>827</v>
      </c>
      <c r="I332" s="9" t="str">
        <f t="shared" si="5"/>
        <v>3</v>
      </c>
      <c r="J332" s="11" t="s">
        <v>438</v>
      </c>
      <c r="K332" s="7" t="s">
        <v>40</v>
      </c>
      <c r="L332" s="9"/>
      <c r="M332" s="9"/>
      <c r="N332" s="9"/>
      <c r="O332" s="9"/>
      <c r="P332" s="9">
        <v>1</v>
      </c>
      <c r="Q332" s="9"/>
      <c r="R332" s="9"/>
      <c r="S332" s="9">
        <v>1</v>
      </c>
      <c r="T332" s="9"/>
      <c r="U332" s="9"/>
      <c r="V332" s="9"/>
      <c r="W332" s="9"/>
      <c r="X332" s="9"/>
      <c r="Y332" s="9">
        <v>1</v>
      </c>
      <c r="Z332" s="9"/>
      <c r="AA332" s="9"/>
      <c r="AB332" s="9"/>
      <c r="AC332" s="9"/>
      <c r="AD332" s="9"/>
      <c r="AE332" s="9"/>
      <c r="AF332" s="9">
        <v>1</v>
      </c>
      <c r="AG332" s="9"/>
      <c r="AH332" s="9"/>
      <c r="AI332" s="9"/>
      <c r="AJ332" s="9">
        <v>1</v>
      </c>
      <c r="AK332" s="9"/>
      <c r="AL332" s="9"/>
      <c r="AM332" s="9"/>
      <c r="AN332" s="9"/>
      <c r="AO332" s="9">
        <v>1</v>
      </c>
      <c r="AP332" s="9"/>
      <c r="AQ332" s="12" t="s">
        <v>830</v>
      </c>
      <c r="AR332" s="12" t="s">
        <v>831</v>
      </c>
      <c r="AS332" s="12" t="s">
        <v>832</v>
      </c>
    </row>
    <row r="333" spans="1:45" ht="87" customHeight="1">
      <c r="A333" s="8">
        <f>VLOOKUP(H333,[1]検索データ!$A:$E,5,FALSE)</f>
        <v>225</v>
      </c>
      <c r="B333" s="9">
        <v>58</v>
      </c>
      <c r="C333" s="9"/>
      <c r="D333" s="9">
        <v>331</v>
      </c>
      <c r="E333" s="9" t="s">
        <v>33</v>
      </c>
      <c r="F333" s="10" t="str">
        <f>VLOOKUP(H333,[1]検索データ!$A:$C,3,FALSE)</f>
        <v>愛知</v>
      </c>
      <c r="G333" s="10" t="str">
        <f>VLOOKUP(H333,[1]検索データ!$A:$B,2,FALSE)</f>
        <v>関西</v>
      </c>
      <c r="H333" s="9" t="s">
        <v>827</v>
      </c>
      <c r="I333" s="9" t="str">
        <f t="shared" si="5"/>
        <v>4</v>
      </c>
      <c r="J333" s="11" t="s">
        <v>136</v>
      </c>
      <c r="K333" s="7" t="s">
        <v>36</v>
      </c>
      <c r="L333" s="9"/>
      <c r="M333" s="9"/>
      <c r="N333" s="9"/>
      <c r="O333" s="9"/>
      <c r="P333" s="9">
        <v>1</v>
      </c>
      <c r="Q333" s="9"/>
      <c r="R333" s="9"/>
      <c r="S333" s="9"/>
      <c r="T333" s="9">
        <v>1</v>
      </c>
      <c r="U333" s="9"/>
      <c r="V333" s="9"/>
      <c r="W333" s="9"/>
      <c r="X333" s="9"/>
      <c r="Y333" s="9">
        <v>1</v>
      </c>
      <c r="Z333" s="9"/>
      <c r="AA333" s="9"/>
      <c r="AB333" s="9"/>
      <c r="AC333" s="9"/>
      <c r="AD333" s="9"/>
      <c r="AE333" s="9"/>
      <c r="AF333" s="9">
        <v>1</v>
      </c>
      <c r="AG333" s="9"/>
      <c r="AH333" s="9"/>
      <c r="AI333" s="9"/>
      <c r="AJ333" s="9"/>
      <c r="AK333" s="9">
        <v>1</v>
      </c>
      <c r="AL333" s="9"/>
      <c r="AM333" s="9"/>
      <c r="AN333" s="9"/>
      <c r="AO333" s="9"/>
      <c r="AP333" s="9"/>
      <c r="AQ333" s="12" t="s">
        <v>833</v>
      </c>
      <c r="AR333" s="12" t="s">
        <v>834</v>
      </c>
      <c r="AS333" s="12" t="s">
        <v>835</v>
      </c>
    </row>
    <row r="334" spans="1:45" ht="63" customHeight="1">
      <c r="A334" s="8">
        <f>VLOOKUP(H334,[1]検索データ!$A:$E,5,FALSE)</f>
        <v>225</v>
      </c>
      <c r="B334" s="9">
        <v>59</v>
      </c>
      <c r="C334" s="9" t="s">
        <v>827</v>
      </c>
      <c r="D334" s="9">
        <v>332</v>
      </c>
      <c r="E334" s="9"/>
      <c r="F334" s="10" t="str">
        <f>VLOOKUP(H334,[1]検索データ!$A:$C,3,FALSE)</f>
        <v>愛知</v>
      </c>
      <c r="G334" s="10" t="str">
        <f>VLOOKUP(H334,[1]検索データ!$A:$B,2,FALSE)</f>
        <v>関西</v>
      </c>
      <c r="H334" s="9" t="s">
        <v>827</v>
      </c>
      <c r="I334" s="9" t="str">
        <f t="shared" si="5"/>
        <v/>
      </c>
      <c r="J334" s="9"/>
      <c r="K334" s="7"/>
      <c r="L334" s="9"/>
      <c r="M334" s="9"/>
      <c r="N334" s="9">
        <v>1</v>
      </c>
      <c r="O334" s="9"/>
      <c r="P334" s="9"/>
      <c r="Q334" s="9"/>
      <c r="R334" s="9"/>
      <c r="S334" s="9"/>
      <c r="T334" s="9"/>
      <c r="U334" s="9">
        <v>1</v>
      </c>
      <c r="V334" s="9"/>
      <c r="W334" s="9"/>
      <c r="X334" s="9">
        <v>1</v>
      </c>
      <c r="Y334" s="9"/>
      <c r="Z334" s="9"/>
      <c r="AA334" s="9"/>
      <c r="AB334" s="9"/>
      <c r="AC334" s="9"/>
      <c r="AD334" s="9"/>
      <c r="AE334" s="9"/>
      <c r="AF334" s="9">
        <v>1</v>
      </c>
      <c r="AG334" s="9"/>
      <c r="AH334" s="9"/>
      <c r="AI334" s="9"/>
      <c r="AJ334" s="9"/>
      <c r="AK334" s="9"/>
      <c r="AL334" s="9"/>
      <c r="AM334" s="9"/>
      <c r="AN334" s="9"/>
      <c r="AO334" s="9"/>
      <c r="AP334" s="9">
        <v>1</v>
      </c>
      <c r="AQ334" s="12"/>
      <c r="AR334" s="12" t="s">
        <v>836</v>
      </c>
      <c r="AS334" s="12"/>
    </row>
    <row r="335" spans="1:45" ht="63" customHeight="1">
      <c r="A335" s="8">
        <f>VLOOKUP(H335,[1]検索データ!$A:$E,5,FALSE)</f>
        <v>225</v>
      </c>
      <c r="B335" s="9">
        <v>95</v>
      </c>
      <c r="C335" s="9"/>
      <c r="D335" s="9">
        <v>333</v>
      </c>
      <c r="E335" s="9" t="s">
        <v>26</v>
      </c>
      <c r="F335" s="10" t="str">
        <f>VLOOKUP(H335,[1]検索データ!$A:$C,3,FALSE)</f>
        <v>愛知</v>
      </c>
      <c r="G335" s="10" t="str">
        <f>VLOOKUP(H335,[1]検索データ!$A:$B,2,FALSE)</f>
        <v>関西</v>
      </c>
      <c r="H335" s="9" t="s">
        <v>827</v>
      </c>
      <c r="I335" s="9" t="str">
        <f t="shared" si="5"/>
        <v>4</v>
      </c>
      <c r="J335" s="11" t="s">
        <v>452</v>
      </c>
      <c r="K335" s="7" t="s">
        <v>40</v>
      </c>
      <c r="L335" s="9"/>
      <c r="M335" s="9"/>
      <c r="N335" s="9"/>
      <c r="O335" s="9"/>
      <c r="P335" s="9"/>
      <c r="Q335" s="9">
        <v>1</v>
      </c>
      <c r="R335" s="9"/>
      <c r="S335" s="9"/>
      <c r="T335" s="9">
        <v>1</v>
      </c>
      <c r="U335" s="9"/>
      <c r="V335" s="9"/>
      <c r="W335" s="9"/>
      <c r="X335" s="9"/>
      <c r="Y335" s="9">
        <v>1</v>
      </c>
      <c r="Z335" s="9"/>
      <c r="AA335" s="9"/>
      <c r="AB335" s="9"/>
      <c r="AC335" s="9"/>
      <c r="AD335" s="9">
        <v>1</v>
      </c>
      <c r="AE335" s="9"/>
      <c r="AF335" s="9"/>
      <c r="AG335" s="9"/>
      <c r="AH335" s="9"/>
      <c r="AI335" s="9">
        <v>1</v>
      </c>
      <c r="AJ335" s="9"/>
      <c r="AK335" s="9"/>
      <c r="AL335" s="9"/>
      <c r="AM335" s="9"/>
      <c r="AN335" s="9">
        <v>1</v>
      </c>
      <c r="AO335" s="9"/>
      <c r="AP335" s="9"/>
      <c r="AQ335" s="12"/>
      <c r="AR335" s="12" t="s">
        <v>837</v>
      </c>
      <c r="AS335" s="12" t="s">
        <v>838</v>
      </c>
    </row>
    <row r="336" spans="1:45" ht="109.5" customHeight="1">
      <c r="A336" s="8">
        <f>VLOOKUP(H336,[1]検索データ!$A:$E,5,FALSE)</f>
        <v>225</v>
      </c>
      <c r="B336" s="9">
        <v>97</v>
      </c>
      <c r="C336" s="9"/>
      <c r="D336" s="9">
        <v>334</v>
      </c>
      <c r="E336" s="9" t="s">
        <v>26</v>
      </c>
      <c r="F336" s="10" t="str">
        <f>VLOOKUP(H336,[1]検索データ!$A:$C,3,FALSE)</f>
        <v>愛知</v>
      </c>
      <c r="G336" s="10" t="str">
        <f>VLOOKUP(H336,[1]検索データ!$A:$B,2,FALSE)</f>
        <v>関西</v>
      </c>
      <c r="H336" s="9" t="s">
        <v>827</v>
      </c>
      <c r="I336" s="9" t="str">
        <f t="shared" si="5"/>
        <v>6</v>
      </c>
      <c r="J336" s="11" t="s">
        <v>214</v>
      </c>
      <c r="K336" s="7" t="s">
        <v>75</v>
      </c>
      <c r="L336" s="9"/>
      <c r="M336" s="9"/>
      <c r="N336" s="9"/>
      <c r="O336" s="9"/>
      <c r="P336" s="9">
        <v>1</v>
      </c>
      <c r="Q336" s="9"/>
      <c r="R336" s="9"/>
      <c r="S336" s="9"/>
      <c r="T336" s="9"/>
      <c r="U336" s="9"/>
      <c r="V336" s="9">
        <v>1</v>
      </c>
      <c r="W336" s="9"/>
      <c r="X336" s="9"/>
      <c r="Y336" s="9">
        <v>1</v>
      </c>
      <c r="Z336" s="9"/>
      <c r="AA336" s="9"/>
      <c r="AB336" s="9"/>
      <c r="AC336" s="9"/>
      <c r="AD336" s="9">
        <v>1</v>
      </c>
      <c r="AE336" s="9"/>
      <c r="AF336" s="9"/>
      <c r="AG336" s="9"/>
      <c r="AH336" s="9"/>
      <c r="AI336" s="9">
        <v>1</v>
      </c>
      <c r="AJ336" s="9"/>
      <c r="AK336" s="9"/>
      <c r="AL336" s="9"/>
      <c r="AM336" s="9"/>
      <c r="AN336" s="9">
        <v>1</v>
      </c>
      <c r="AO336" s="9"/>
      <c r="AP336" s="9"/>
      <c r="AQ336" s="12"/>
      <c r="AR336" s="12" t="s">
        <v>839</v>
      </c>
      <c r="AS336" s="12"/>
    </row>
    <row r="337" spans="1:45" ht="46.5" customHeight="1">
      <c r="A337" s="8">
        <f>VLOOKUP(H337,[1]検索データ!$A:$E,5,FALSE)</f>
        <v>225</v>
      </c>
      <c r="B337" s="9">
        <v>120</v>
      </c>
      <c r="C337" s="9"/>
      <c r="D337" s="9">
        <v>335</v>
      </c>
      <c r="E337" s="9" t="s">
        <v>33</v>
      </c>
      <c r="F337" s="10" t="str">
        <f>VLOOKUP(H337,[1]検索データ!$A:$C,3,FALSE)</f>
        <v>愛知</v>
      </c>
      <c r="G337" s="10" t="str">
        <f>VLOOKUP(H337,[1]検索データ!$A:$B,2,FALSE)</f>
        <v>関西</v>
      </c>
      <c r="H337" s="9" t="s">
        <v>827</v>
      </c>
      <c r="I337" s="9" t="str">
        <f t="shared" si="5"/>
        <v>6</v>
      </c>
      <c r="J337" s="11" t="s">
        <v>168</v>
      </c>
      <c r="K337" s="7" t="s">
        <v>44</v>
      </c>
      <c r="L337" s="9"/>
      <c r="M337" s="9"/>
      <c r="N337" s="9"/>
      <c r="O337" s="9"/>
      <c r="P337" s="9"/>
      <c r="Q337" s="9">
        <v>1</v>
      </c>
      <c r="R337" s="9"/>
      <c r="S337" s="9"/>
      <c r="T337" s="9">
        <v>1</v>
      </c>
      <c r="U337" s="9"/>
      <c r="V337" s="9"/>
      <c r="W337" s="9"/>
      <c r="X337" s="9"/>
      <c r="Y337" s="9"/>
      <c r="Z337" s="9">
        <v>1</v>
      </c>
      <c r="AA337" s="9"/>
      <c r="AB337" s="9"/>
      <c r="AC337" s="9"/>
      <c r="AD337" s="9"/>
      <c r="AE337" s="9"/>
      <c r="AF337" s="9">
        <v>1</v>
      </c>
      <c r="AG337" s="9"/>
      <c r="AH337" s="9"/>
      <c r="AI337" s="9"/>
      <c r="AJ337" s="9">
        <v>1</v>
      </c>
      <c r="AK337" s="9"/>
      <c r="AL337" s="9"/>
      <c r="AM337" s="9">
        <v>1</v>
      </c>
      <c r="AN337" s="9"/>
      <c r="AO337" s="9"/>
      <c r="AP337" s="9"/>
      <c r="AQ337" s="12"/>
      <c r="AR337" s="12" t="s">
        <v>840</v>
      </c>
      <c r="AS337" s="12"/>
    </row>
    <row r="338" spans="1:45" ht="46.5" customHeight="1">
      <c r="A338" s="8">
        <f>VLOOKUP(H338,[1]検索データ!$A:$E,5,FALSE)</f>
        <v>225</v>
      </c>
      <c r="B338" s="9">
        <v>292</v>
      </c>
      <c r="C338" s="10"/>
      <c r="D338" s="9">
        <v>336</v>
      </c>
      <c r="E338" s="10" t="s">
        <v>26</v>
      </c>
      <c r="F338" s="10" t="str">
        <f>VLOOKUP(H338,[1]検索データ!$A:$C,3,FALSE)</f>
        <v>愛知</v>
      </c>
      <c r="G338" s="10" t="str">
        <f>VLOOKUP(H338,[1]検索データ!$A:$B,2,FALSE)</f>
        <v>関西</v>
      </c>
      <c r="H338" s="10" t="s">
        <v>827</v>
      </c>
      <c r="I338" s="9" t="str">
        <f t="shared" si="5"/>
        <v>3</v>
      </c>
      <c r="J338" s="17" t="s">
        <v>130</v>
      </c>
      <c r="K338" s="18" t="s">
        <v>40</v>
      </c>
      <c r="L338" s="10"/>
      <c r="M338" s="10"/>
      <c r="N338" s="10"/>
      <c r="O338" s="10"/>
      <c r="P338" s="10"/>
      <c r="Q338" s="10">
        <v>1</v>
      </c>
      <c r="R338" s="10"/>
      <c r="S338" s="10">
        <v>1</v>
      </c>
      <c r="T338" s="10"/>
      <c r="U338" s="10"/>
      <c r="V338" s="10"/>
      <c r="W338" s="10"/>
      <c r="X338" s="10">
        <v>1</v>
      </c>
      <c r="Y338" s="10"/>
      <c r="Z338" s="10"/>
      <c r="AA338" s="10"/>
      <c r="AB338" s="10"/>
      <c r="AC338" s="10"/>
      <c r="AD338" s="10"/>
      <c r="AE338" s="10">
        <v>1</v>
      </c>
      <c r="AF338" s="10"/>
      <c r="AG338" s="10"/>
      <c r="AH338" s="10"/>
      <c r="AI338" s="10">
        <v>1</v>
      </c>
      <c r="AJ338" s="10"/>
      <c r="AK338" s="10"/>
      <c r="AL338" s="10"/>
      <c r="AM338" s="10"/>
      <c r="AN338" s="10">
        <v>1</v>
      </c>
      <c r="AO338" s="10"/>
      <c r="AP338" s="10"/>
      <c r="AQ338" s="12" t="s">
        <v>841</v>
      </c>
      <c r="AR338" s="12" t="s">
        <v>842</v>
      </c>
      <c r="AS338" s="12"/>
    </row>
    <row r="339" spans="1:45" ht="28.5" customHeight="1">
      <c r="A339" s="8">
        <f>VLOOKUP(H339,[1]検索データ!$A:$E,5,FALSE)</f>
        <v>226</v>
      </c>
      <c r="B339" s="9">
        <v>272</v>
      </c>
      <c r="C339" s="9"/>
      <c r="D339" s="9">
        <v>337</v>
      </c>
      <c r="E339" s="9" t="s">
        <v>33</v>
      </c>
      <c r="F339" s="10" t="str">
        <f>VLOOKUP(H339,[1]検索データ!$A:$C,3,FALSE)</f>
        <v>愛知</v>
      </c>
      <c r="G339" s="10" t="str">
        <f>VLOOKUP(H339,[1]検索データ!$A:$B,2,FALSE)</f>
        <v>関西</v>
      </c>
      <c r="H339" s="9" t="s">
        <v>843</v>
      </c>
      <c r="I339" s="9" t="str">
        <f t="shared" si="5"/>
        <v>1</v>
      </c>
      <c r="J339" s="11" t="s">
        <v>779</v>
      </c>
      <c r="K339" s="7" t="s">
        <v>314</v>
      </c>
      <c r="L339" s="9"/>
      <c r="M339" s="9"/>
      <c r="N339" s="9"/>
      <c r="O339" s="9"/>
      <c r="P339" s="9"/>
      <c r="Q339" s="9">
        <v>1</v>
      </c>
      <c r="R339" s="9">
        <v>1</v>
      </c>
      <c r="S339" s="9"/>
      <c r="T339" s="9"/>
      <c r="U339" s="9"/>
      <c r="V339" s="9"/>
      <c r="W339" s="9"/>
      <c r="X339" s="9"/>
      <c r="Y339" s="9">
        <v>1</v>
      </c>
      <c r="Z339" s="9"/>
      <c r="AA339" s="9"/>
      <c r="AB339" s="9"/>
      <c r="AC339" s="9"/>
      <c r="AD339" s="9">
        <v>1</v>
      </c>
      <c r="AE339" s="9"/>
      <c r="AF339" s="9"/>
      <c r="AG339" s="9"/>
      <c r="AH339" s="9"/>
      <c r="AI339" s="9">
        <v>1</v>
      </c>
      <c r="AJ339" s="9"/>
      <c r="AK339" s="9"/>
      <c r="AL339" s="9"/>
      <c r="AM339" s="9"/>
      <c r="AN339" s="9">
        <v>1</v>
      </c>
      <c r="AO339" s="9"/>
      <c r="AP339" s="9"/>
      <c r="AQ339" s="12"/>
      <c r="AR339" s="12" t="s">
        <v>844</v>
      </c>
      <c r="AS339" s="12"/>
    </row>
    <row r="340" spans="1:45" ht="70.5" customHeight="1">
      <c r="A340" s="8">
        <f>VLOOKUP(H340,[1]検索データ!$A:$E,5,FALSE)</f>
        <v>226</v>
      </c>
      <c r="B340" s="9">
        <v>424</v>
      </c>
      <c r="C340" s="9"/>
      <c r="D340" s="9">
        <v>338</v>
      </c>
      <c r="E340" s="9" t="s">
        <v>33</v>
      </c>
      <c r="F340" s="10" t="str">
        <f>VLOOKUP(H340,[1]検索データ!$A:$C,3,FALSE)</f>
        <v>愛知</v>
      </c>
      <c r="G340" s="10" t="str">
        <f>VLOOKUP(H340,[1]検索データ!$A:$B,2,FALSE)</f>
        <v>関西</v>
      </c>
      <c r="H340" s="9" t="s">
        <v>843</v>
      </c>
      <c r="I340" s="9" t="str">
        <f t="shared" si="5"/>
        <v>6</v>
      </c>
      <c r="J340" s="11" t="s">
        <v>214</v>
      </c>
      <c r="K340" s="7" t="s">
        <v>845</v>
      </c>
      <c r="L340" s="9"/>
      <c r="M340" s="9"/>
      <c r="N340" s="9"/>
      <c r="O340" s="9"/>
      <c r="P340" s="9"/>
      <c r="Q340" s="9">
        <v>1</v>
      </c>
      <c r="R340" s="9"/>
      <c r="S340" s="9">
        <v>1</v>
      </c>
      <c r="T340" s="9"/>
      <c r="U340" s="9"/>
      <c r="V340" s="9"/>
      <c r="W340" s="9"/>
      <c r="X340" s="9"/>
      <c r="Y340" s="9">
        <v>1</v>
      </c>
      <c r="Z340" s="9"/>
      <c r="AA340" s="9"/>
      <c r="AB340" s="9"/>
      <c r="AC340" s="9"/>
      <c r="AD340" s="9"/>
      <c r="AE340" s="9"/>
      <c r="AF340" s="9">
        <v>1</v>
      </c>
      <c r="AG340" s="9"/>
      <c r="AH340" s="9"/>
      <c r="AI340" s="9"/>
      <c r="AJ340" s="9"/>
      <c r="AK340" s="9">
        <v>1</v>
      </c>
      <c r="AL340" s="9"/>
      <c r="AM340" s="9"/>
      <c r="AN340" s="9">
        <v>1</v>
      </c>
      <c r="AO340" s="9"/>
      <c r="AP340" s="9"/>
      <c r="AQ340" s="12"/>
      <c r="AR340" s="12" t="s">
        <v>846</v>
      </c>
      <c r="AS340" s="12" t="s">
        <v>847</v>
      </c>
    </row>
    <row r="341" spans="1:45" ht="56.25" customHeight="1">
      <c r="A341" s="8">
        <f>VLOOKUP(H341,[1]検索データ!$A:$E,5,FALSE)</f>
        <v>228</v>
      </c>
      <c r="B341" s="9">
        <v>398</v>
      </c>
      <c r="C341" s="9"/>
      <c r="D341" s="9">
        <v>339</v>
      </c>
      <c r="E341" s="9" t="s">
        <v>33</v>
      </c>
      <c r="F341" s="10" t="str">
        <f>VLOOKUP(H341,[1]検索データ!$A:$C,3,FALSE)</f>
        <v>三重</v>
      </c>
      <c r="G341" s="10" t="str">
        <f>VLOOKUP(H341,[1]検索データ!$A:$B,2,FALSE)</f>
        <v>関西</v>
      </c>
      <c r="H341" s="9" t="s">
        <v>848</v>
      </c>
      <c r="I341" s="9" t="str">
        <f t="shared" si="5"/>
        <v>5</v>
      </c>
      <c r="J341" s="11" t="s">
        <v>28</v>
      </c>
      <c r="K341" s="7" t="s">
        <v>326</v>
      </c>
      <c r="L341" s="9"/>
      <c r="M341" s="9"/>
      <c r="N341" s="9"/>
      <c r="O341" s="9"/>
      <c r="P341" s="9"/>
      <c r="Q341" s="9">
        <v>1</v>
      </c>
      <c r="R341" s="9"/>
      <c r="S341" s="9"/>
      <c r="T341" s="9"/>
      <c r="U341" s="9"/>
      <c r="V341" s="9">
        <v>1</v>
      </c>
      <c r="W341" s="9">
        <v>1</v>
      </c>
      <c r="X341" s="9"/>
      <c r="Y341" s="9"/>
      <c r="Z341" s="9"/>
      <c r="AA341" s="9"/>
      <c r="AB341" s="9"/>
      <c r="AC341" s="9"/>
      <c r="AD341" s="9"/>
      <c r="AE341" s="9"/>
      <c r="AF341" s="9">
        <v>1</v>
      </c>
      <c r="AG341" s="9"/>
      <c r="AH341" s="9"/>
      <c r="AI341" s="9"/>
      <c r="AJ341" s="9"/>
      <c r="AK341" s="9">
        <v>1</v>
      </c>
      <c r="AL341" s="9"/>
      <c r="AM341" s="9"/>
      <c r="AN341" s="9"/>
      <c r="AO341" s="9"/>
      <c r="AP341" s="9">
        <v>1</v>
      </c>
      <c r="AQ341" s="12"/>
      <c r="AR341" s="12" t="s">
        <v>849</v>
      </c>
      <c r="AS341" s="12" t="s">
        <v>850</v>
      </c>
    </row>
    <row r="342" spans="1:45" ht="113.25" customHeight="1">
      <c r="A342" s="8">
        <f>VLOOKUP(H342,[1]検索データ!$A:$E,5,FALSE)</f>
        <v>228</v>
      </c>
      <c r="B342" s="9">
        <v>401</v>
      </c>
      <c r="C342" s="9"/>
      <c r="D342" s="9">
        <v>340</v>
      </c>
      <c r="E342" s="9" t="s">
        <v>33</v>
      </c>
      <c r="F342" s="10" t="str">
        <f>VLOOKUP(H342,[1]検索データ!$A:$C,3,FALSE)</f>
        <v>三重</v>
      </c>
      <c r="G342" s="10" t="str">
        <f>VLOOKUP(H342,[1]検索データ!$A:$B,2,FALSE)</f>
        <v>関西</v>
      </c>
      <c r="H342" s="9" t="s">
        <v>848</v>
      </c>
      <c r="I342" s="9" t="str">
        <f t="shared" si="5"/>
        <v>6</v>
      </c>
      <c r="J342" s="11" t="s">
        <v>69</v>
      </c>
      <c r="K342" s="7" t="s">
        <v>36</v>
      </c>
      <c r="L342" s="9"/>
      <c r="M342" s="9"/>
      <c r="N342" s="9"/>
      <c r="O342" s="9"/>
      <c r="P342" s="9"/>
      <c r="Q342" s="9">
        <v>1</v>
      </c>
      <c r="R342" s="9"/>
      <c r="S342" s="9"/>
      <c r="T342" s="9"/>
      <c r="U342" s="9"/>
      <c r="V342" s="9"/>
      <c r="W342" s="9"/>
      <c r="X342" s="9"/>
      <c r="Y342" s="9">
        <v>1</v>
      </c>
      <c r="Z342" s="9"/>
      <c r="AA342" s="9"/>
      <c r="AB342" s="9"/>
      <c r="AC342" s="9"/>
      <c r="AD342" s="9"/>
      <c r="AE342" s="9"/>
      <c r="AF342" s="9">
        <v>1</v>
      </c>
      <c r="AG342" s="9"/>
      <c r="AH342" s="9"/>
      <c r="AI342" s="9">
        <v>1</v>
      </c>
      <c r="AJ342" s="9"/>
      <c r="AK342" s="9"/>
      <c r="AL342" s="9"/>
      <c r="AM342" s="9"/>
      <c r="AN342" s="9"/>
      <c r="AO342" s="9"/>
      <c r="AP342" s="9">
        <v>1</v>
      </c>
      <c r="AQ342" s="12" t="s">
        <v>851</v>
      </c>
      <c r="AR342" s="12" t="s">
        <v>852</v>
      </c>
      <c r="AS342" s="12" t="s">
        <v>853</v>
      </c>
    </row>
    <row r="343" spans="1:45" ht="55.5" customHeight="1">
      <c r="A343" s="8">
        <f>VLOOKUP(H343,[1]検索データ!$A:$E,5,FALSE)</f>
        <v>229</v>
      </c>
      <c r="B343" s="9">
        <v>156</v>
      </c>
      <c r="C343" s="9"/>
      <c r="D343" s="9">
        <v>341</v>
      </c>
      <c r="E343" s="9" t="s">
        <v>26</v>
      </c>
      <c r="F343" s="10" t="str">
        <f>VLOOKUP(H343,[1]検索データ!$A:$C,3,FALSE)</f>
        <v>三重</v>
      </c>
      <c r="G343" s="10" t="str">
        <f>VLOOKUP(H343,[1]検索データ!$A:$B,2,FALSE)</f>
        <v>関西</v>
      </c>
      <c r="H343" s="9" t="s">
        <v>854</v>
      </c>
      <c r="I343" s="9" t="str">
        <f t="shared" si="5"/>
        <v>6</v>
      </c>
      <c r="J343" s="11" t="s">
        <v>56</v>
      </c>
      <c r="K343" s="7" t="s">
        <v>44</v>
      </c>
      <c r="L343" s="9"/>
      <c r="M343" s="9"/>
      <c r="N343" s="9">
        <v>1</v>
      </c>
      <c r="O343" s="9"/>
      <c r="P343" s="9"/>
      <c r="Q343" s="9"/>
      <c r="R343" s="9"/>
      <c r="S343" s="9">
        <v>1</v>
      </c>
      <c r="T343" s="9"/>
      <c r="U343" s="9"/>
      <c r="V343" s="9"/>
      <c r="W343" s="9"/>
      <c r="X343" s="9">
        <v>1</v>
      </c>
      <c r="Y343" s="9"/>
      <c r="Z343" s="9"/>
      <c r="AA343" s="9"/>
      <c r="AB343" s="9"/>
      <c r="AC343" s="9">
        <v>1</v>
      </c>
      <c r="AD343" s="9"/>
      <c r="AE343" s="9"/>
      <c r="AF343" s="9"/>
      <c r="AG343" s="9">
        <v>1</v>
      </c>
      <c r="AH343" s="9"/>
      <c r="AI343" s="9"/>
      <c r="AJ343" s="9"/>
      <c r="AK343" s="9"/>
      <c r="AL343" s="9"/>
      <c r="AM343" s="9">
        <v>1</v>
      </c>
      <c r="AN343" s="9"/>
      <c r="AO343" s="9"/>
      <c r="AP343" s="9"/>
      <c r="AQ343" s="12" t="s">
        <v>855</v>
      </c>
      <c r="AR343" s="12" t="s">
        <v>856</v>
      </c>
      <c r="AS343" s="12" t="s">
        <v>857</v>
      </c>
    </row>
    <row r="344" spans="1:45" ht="53.25" customHeight="1">
      <c r="A344" s="8">
        <f>VLOOKUP(H344,[1]検索データ!$A:$E,5,FALSE)</f>
        <v>229</v>
      </c>
      <c r="B344" s="9">
        <v>201</v>
      </c>
      <c r="C344" s="9"/>
      <c r="D344" s="9">
        <v>342</v>
      </c>
      <c r="E344" s="9" t="s">
        <v>26</v>
      </c>
      <c r="F344" s="10" t="str">
        <f>VLOOKUP(H344,[1]検索データ!$A:$C,3,FALSE)</f>
        <v>三重</v>
      </c>
      <c r="G344" s="10" t="str">
        <f>VLOOKUP(H344,[1]検索データ!$A:$B,2,FALSE)</f>
        <v>関西</v>
      </c>
      <c r="H344" s="9" t="s">
        <v>854</v>
      </c>
      <c r="I344" s="9" t="str">
        <f t="shared" si="5"/>
        <v>6</v>
      </c>
      <c r="J344" s="11" t="s">
        <v>71</v>
      </c>
      <c r="K344" s="7"/>
      <c r="L344" s="9"/>
      <c r="M344" s="9"/>
      <c r="N344" s="9"/>
      <c r="O344" s="9"/>
      <c r="P344" s="9"/>
      <c r="Q344" s="9">
        <v>1</v>
      </c>
      <c r="R344" s="9"/>
      <c r="S344" s="9"/>
      <c r="T344" s="9"/>
      <c r="U344" s="9">
        <v>1</v>
      </c>
      <c r="V344" s="9"/>
      <c r="W344" s="9"/>
      <c r="X344" s="9"/>
      <c r="Y344" s="9">
        <v>1</v>
      </c>
      <c r="Z344" s="9"/>
      <c r="AA344" s="9"/>
      <c r="AB344" s="9"/>
      <c r="AC344" s="9"/>
      <c r="AD344" s="9"/>
      <c r="AE344" s="9">
        <v>1</v>
      </c>
      <c r="AF344" s="9"/>
      <c r="AG344" s="9"/>
      <c r="AH344" s="9"/>
      <c r="AI344" s="9"/>
      <c r="AJ344" s="9">
        <v>1</v>
      </c>
      <c r="AK344" s="9"/>
      <c r="AL344" s="9"/>
      <c r="AM344" s="9"/>
      <c r="AN344" s="9">
        <v>1</v>
      </c>
      <c r="AO344" s="9"/>
      <c r="AP344" s="9"/>
      <c r="AQ344" s="12" t="s">
        <v>858</v>
      </c>
      <c r="AR344" s="12" t="s">
        <v>859</v>
      </c>
      <c r="AS344" s="12" t="s">
        <v>860</v>
      </c>
    </row>
    <row r="345" spans="1:45" ht="45" customHeight="1">
      <c r="A345" s="8">
        <f>VLOOKUP(H345,[1]検索データ!$A:$E,5,FALSE)</f>
        <v>229</v>
      </c>
      <c r="B345" s="9">
        <v>245</v>
      </c>
      <c r="C345" s="9"/>
      <c r="D345" s="9">
        <v>343</v>
      </c>
      <c r="E345" s="9" t="s">
        <v>33</v>
      </c>
      <c r="F345" s="10" t="str">
        <f>VLOOKUP(H345,[1]検索データ!$A:$C,3,FALSE)</f>
        <v>三重</v>
      </c>
      <c r="G345" s="10" t="str">
        <f>VLOOKUP(H345,[1]検索データ!$A:$B,2,FALSE)</f>
        <v>関西</v>
      </c>
      <c r="H345" s="9" t="s">
        <v>854</v>
      </c>
      <c r="I345" s="9" t="str">
        <f t="shared" si="5"/>
        <v>1</v>
      </c>
      <c r="J345" s="11" t="s">
        <v>779</v>
      </c>
      <c r="K345" s="7" t="s">
        <v>314</v>
      </c>
      <c r="L345" s="9"/>
      <c r="M345" s="9"/>
      <c r="N345" s="9"/>
      <c r="O345" s="9"/>
      <c r="P345" s="9">
        <v>1</v>
      </c>
      <c r="Q345" s="9"/>
      <c r="R345" s="9"/>
      <c r="S345" s="9">
        <v>1</v>
      </c>
      <c r="T345" s="9"/>
      <c r="U345" s="9"/>
      <c r="V345" s="9"/>
      <c r="W345" s="9"/>
      <c r="X345" s="9"/>
      <c r="Y345" s="9">
        <v>1</v>
      </c>
      <c r="Z345" s="9"/>
      <c r="AA345" s="9"/>
      <c r="AB345" s="9"/>
      <c r="AC345" s="9"/>
      <c r="AD345" s="9">
        <v>1</v>
      </c>
      <c r="AE345" s="9"/>
      <c r="AF345" s="9"/>
      <c r="AG345" s="9"/>
      <c r="AH345" s="9">
        <v>1</v>
      </c>
      <c r="AI345" s="9"/>
      <c r="AJ345" s="9"/>
      <c r="AK345" s="9"/>
      <c r="AL345" s="9"/>
      <c r="AM345" s="9">
        <v>1</v>
      </c>
      <c r="AN345" s="9"/>
      <c r="AO345" s="9"/>
      <c r="AP345" s="9"/>
      <c r="AQ345" s="12"/>
      <c r="AR345" s="12" t="s">
        <v>861</v>
      </c>
      <c r="AS345" s="12"/>
    </row>
    <row r="346" spans="1:45" ht="94.5" customHeight="1">
      <c r="A346" s="8">
        <f>VLOOKUP(H346,[1]検索データ!$A:$E,5,FALSE)</f>
        <v>229</v>
      </c>
      <c r="B346" s="9">
        <v>279</v>
      </c>
      <c r="C346" s="9"/>
      <c r="D346" s="9">
        <v>344</v>
      </c>
      <c r="E346" s="9" t="s">
        <v>33</v>
      </c>
      <c r="F346" s="10" t="str">
        <f>VLOOKUP(H346,[1]検索データ!$A:$C,3,FALSE)</f>
        <v>三重</v>
      </c>
      <c r="G346" s="10" t="str">
        <f>VLOOKUP(H346,[1]検索データ!$A:$B,2,FALSE)</f>
        <v>関西</v>
      </c>
      <c r="H346" s="9" t="s">
        <v>854</v>
      </c>
      <c r="I346" s="9" t="str">
        <f t="shared" si="5"/>
        <v>4</v>
      </c>
      <c r="J346" s="11" t="s">
        <v>366</v>
      </c>
      <c r="K346" s="7" t="s">
        <v>140</v>
      </c>
      <c r="L346" s="9"/>
      <c r="M346" s="9"/>
      <c r="N346" s="9">
        <v>1</v>
      </c>
      <c r="O346" s="9"/>
      <c r="P346" s="9"/>
      <c r="Q346" s="9"/>
      <c r="R346" s="9"/>
      <c r="S346" s="9"/>
      <c r="T346" s="9"/>
      <c r="U346" s="9">
        <v>1</v>
      </c>
      <c r="V346" s="9"/>
      <c r="W346" s="9"/>
      <c r="X346" s="9"/>
      <c r="Y346" s="9"/>
      <c r="Z346" s="9">
        <v>1</v>
      </c>
      <c r="AA346" s="9"/>
      <c r="AB346" s="9"/>
      <c r="AC346" s="9"/>
      <c r="AD346" s="9"/>
      <c r="AE346" s="9">
        <v>1</v>
      </c>
      <c r="AF346" s="9"/>
      <c r="AG346" s="9"/>
      <c r="AH346" s="9"/>
      <c r="AI346" s="9"/>
      <c r="AJ346" s="9"/>
      <c r="AK346" s="9">
        <v>1</v>
      </c>
      <c r="AL346" s="9"/>
      <c r="AM346" s="9"/>
      <c r="AN346" s="9"/>
      <c r="AO346" s="9"/>
      <c r="AP346" s="9">
        <v>1</v>
      </c>
      <c r="AQ346" s="12" t="s">
        <v>862</v>
      </c>
      <c r="AR346" s="12" t="s">
        <v>863</v>
      </c>
      <c r="AS346" s="12" t="s">
        <v>864</v>
      </c>
    </row>
    <row r="347" spans="1:45" ht="56.25" customHeight="1">
      <c r="A347" s="8">
        <f>VLOOKUP(H347,[1]検索データ!$A:$E,5,FALSE)</f>
        <v>229</v>
      </c>
      <c r="B347" s="9">
        <v>284</v>
      </c>
      <c r="C347" s="9"/>
      <c r="D347" s="9">
        <v>345</v>
      </c>
      <c r="E347" s="9" t="s">
        <v>26</v>
      </c>
      <c r="F347" s="10" t="str">
        <f>VLOOKUP(H347,[1]検索データ!$A:$C,3,FALSE)</f>
        <v>三重</v>
      </c>
      <c r="G347" s="10" t="str">
        <f>VLOOKUP(H347,[1]検索データ!$A:$B,2,FALSE)</f>
        <v>関西</v>
      </c>
      <c r="H347" s="9" t="s">
        <v>854</v>
      </c>
      <c r="I347" s="9" t="str">
        <f t="shared" si="5"/>
        <v>7</v>
      </c>
      <c r="J347" s="11" t="s">
        <v>93</v>
      </c>
      <c r="K347" s="7" t="s">
        <v>44</v>
      </c>
      <c r="L347" s="9"/>
      <c r="M347" s="9"/>
      <c r="N347" s="9"/>
      <c r="O347" s="9"/>
      <c r="P347" s="9">
        <v>1</v>
      </c>
      <c r="Q347" s="9"/>
      <c r="R347" s="9"/>
      <c r="S347" s="9"/>
      <c r="T347" s="9"/>
      <c r="U347" s="9"/>
      <c r="V347" s="9">
        <v>1</v>
      </c>
      <c r="W347" s="9"/>
      <c r="X347" s="9"/>
      <c r="Y347" s="9"/>
      <c r="Z347" s="9"/>
      <c r="AA347" s="9">
        <v>1</v>
      </c>
      <c r="AB347" s="9"/>
      <c r="AC347" s="9"/>
      <c r="AD347" s="9"/>
      <c r="AE347" s="9">
        <v>1</v>
      </c>
      <c r="AF347" s="9"/>
      <c r="AG347" s="9"/>
      <c r="AH347" s="9"/>
      <c r="AI347" s="9"/>
      <c r="AJ347" s="9"/>
      <c r="AK347" s="9">
        <v>1</v>
      </c>
      <c r="AL347" s="9"/>
      <c r="AM347" s="9"/>
      <c r="AN347" s="9"/>
      <c r="AO347" s="9"/>
      <c r="AP347" s="9">
        <v>1</v>
      </c>
      <c r="AQ347" s="12"/>
      <c r="AR347" s="12" t="s">
        <v>865</v>
      </c>
      <c r="AS347" s="12"/>
    </row>
    <row r="348" spans="1:45" ht="43.5" customHeight="1">
      <c r="A348" s="8">
        <f>VLOOKUP(H348,[1]検索データ!$A:$E,5,FALSE)</f>
        <v>230</v>
      </c>
      <c r="B348" s="9">
        <v>244</v>
      </c>
      <c r="C348" s="9"/>
      <c r="D348" s="9">
        <v>346</v>
      </c>
      <c r="E348" s="9" t="s">
        <v>33</v>
      </c>
      <c r="F348" s="10" t="str">
        <f>VLOOKUP(H348,[1]検索データ!$A:$C,3,FALSE)</f>
        <v>三重</v>
      </c>
      <c r="G348" s="10" t="str">
        <f>VLOOKUP(H348,[1]検索データ!$A:$B,2,FALSE)</f>
        <v>関西</v>
      </c>
      <c r="H348" s="9" t="s">
        <v>866</v>
      </c>
      <c r="I348" s="9" t="str">
        <f t="shared" si="5"/>
        <v>1</v>
      </c>
      <c r="J348" s="11" t="s">
        <v>779</v>
      </c>
      <c r="K348" s="7" t="s">
        <v>867</v>
      </c>
      <c r="L348" s="9"/>
      <c r="M348" s="9"/>
      <c r="N348" s="9"/>
      <c r="O348" s="9"/>
      <c r="P348" s="9">
        <v>1</v>
      </c>
      <c r="Q348" s="9"/>
      <c r="R348" s="9"/>
      <c r="S348" s="9"/>
      <c r="T348" s="9">
        <v>1</v>
      </c>
      <c r="U348" s="9"/>
      <c r="V348" s="9"/>
      <c r="W348" s="9"/>
      <c r="X348" s="9">
        <v>1</v>
      </c>
      <c r="Y348" s="9"/>
      <c r="Z348" s="9"/>
      <c r="AA348" s="9"/>
      <c r="AB348" s="9"/>
      <c r="AC348" s="9"/>
      <c r="AD348" s="9">
        <v>1</v>
      </c>
      <c r="AE348" s="9"/>
      <c r="AF348" s="9"/>
      <c r="AG348" s="9"/>
      <c r="AH348" s="9"/>
      <c r="AI348" s="9">
        <v>1</v>
      </c>
      <c r="AJ348" s="9"/>
      <c r="AK348" s="9"/>
      <c r="AL348" s="9"/>
      <c r="AM348" s="9"/>
      <c r="AN348" s="9">
        <v>1</v>
      </c>
      <c r="AO348" s="9"/>
      <c r="AP348" s="9"/>
      <c r="AQ348" s="12"/>
      <c r="AR348" s="12" t="s">
        <v>868</v>
      </c>
      <c r="AS348" s="12"/>
    </row>
    <row r="349" spans="1:45" ht="56.25" customHeight="1">
      <c r="A349" s="8">
        <f>VLOOKUP(H349,[1]検索データ!$A:$E,5,FALSE)</f>
        <v>230</v>
      </c>
      <c r="B349" s="9">
        <v>296</v>
      </c>
      <c r="C349" s="9"/>
      <c r="D349" s="9">
        <v>347</v>
      </c>
      <c r="E349" s="9" t="s">
        <v>26</v>
      </c>
      <c r="F349" s="10" t="str">
        <f>VLOOKUP(H349,[1]検索データ!$A:$C,3,FALSE)</f>
        <v>三重</v>
      </c>
      <c r="G349" s="10" t="str">
        <f>VLOOKUP(H349,[1]検索データ!$A:$B,2,FALSE)</f>
        <v>関西</v>
      </c>
      <c r="H349" s="9" t="s">
        <v>866</v>
      </c>
      <c r="I349" s="9" t="str">
        <f t="shared" si="5"/>
        <v>5</v>
      </c>
      <c r="J349" s="11" t="s">
        <v>273</v>
      </c>
      <c r="K349" s="7" t="s">
        <v>40</v>
      </c>
      <c r="L349" s="9"/>
      <c r="M349" s="9"/>
      <c r="N349" s="9"/>
      <c r="O349" s="9"/>
      <c r="P349" s="9"/>
      <c r="Q349" s="9">
        <v>1</v>
      </c>
      <c r="R349" s="9"/>
      <c r="S349" s="9"/>
      <c r="T349" s="9">
        <v>1</v>
      </c>
      <c r="U349" s="9"/>
      <c r="V349" s="9"/>
      <c r="W349" s="9"/>
      <c r="X349" s="9"/>
      <c r="Y349" s="9"/>
      <c r="Z349" s="9"/>
      <c r="AA349" s="9">
        <v>1</v>
      </c>
      <c r="AB349" s="9"/>
      <c r="AC349" s="9"/>
      <c r="AD349" s="9"/>
      <c r="AE349" s="9"/>
      <c r="AF349" s="9">
        <v>1</v>
      </c>
      <c r="AG349" s="9"/>
      <c r="AH349" s="9"/>
      <c r="AI349" s="9"/>
      <c r="AJ349" s="9"/>
      <c r="AK349" s="9">
        <v>1</v>
      </c>
      <c r="AL349" s="9"/>
      <c r="AM349" s="9"/>
      <c r="AN349" s="9">
        <v>1</v>
      </c>
      <c r="AO349" s="9"/>
      <c r="AP349" s="9"/>
      <c r="AQ349" s="12"/>
      <c r="AR349" s="12" t="s">
        <v>869</v>
      </c>
      <c r="AS349" s="12" t="s">
        <v>870</v>
      </c>
    </row>
    <row r="350" spans="1:45" ht="173.25" customHeight="1">
      <c r="A350" s="8">
        <f>VLOOKUP(H350,[1]検索データ!$A:$E,5,FALSE)</f>
        <v>230</v>
      </c>
      <c r="B350" s="9">
        <v>297</v>
      </c>
      <c r="C350" s="9"/>
      <c r="D350" s="9">
        <v>348</v>
      </c>
      <c r="E350" s="9" t="s">
        <v>33</v>
      </c>
      <c r="F350" s="10" t="str">
        <f>VLOOKUP(H350,[1]検索データ!$A:$C,3,FALSE)</f>
        <v>三重</v>
      </c>
      <c r="G350" s="10" t="str">
        <f>VLOOKUP(H350,[1]検索データ!$A:$B,2,FALSE)</f>
        <v>関西</v>
      </c>
      <c r="H350" s="9" t="s">
        <v>866</v>
      </c>
      <c r="I350" s="9" t="str">
        <f t="shared" si="5"/>
        <v>7</v>
      </c>
      <c r="J350" s="11" t="s">
        <v>59</v>
      </c>
      <c r="K350" s="7" t="s">
        <v>44</v>
      </c>
      <c r="L350" s="9"/>
      <c r="M350" s="9"/>
      <c r="N350" s="9"/>
      <c r="O350" s="9"/>
      <c r="P350" s="9"/>
      <c r="Q350" s="9">
        <v>1</v>
      </c>
      <c r="R350" s="9"/>
      <c r="S350" s="9"/>
      <c r="T350" s="9"/>
      <c r="U350" s="9"/>
      <c r="V350" s="9">
        <v>1</v>
      </c>
      <c r="W350" s="9"/>
      <c r="X350" s="9"/>
      <c r="Y350" s="9"/>
      <c r="Z350" s="9"/>
      <c r="AA350" s="9">
        <v>1</v>
      </c>
      <c r="AB350" s="9"/>
      <c r="AC350" s="9"/>
      <c r="AD350" s="9"/>
      <c r="AE350" s="9"/>
      <c r="AF350" s="9">
        <v>1</v>
      </c>
      <c r="AG350" s="9"/>
      <c r="AH350" s="9"/>
      <c r="AI350" s="9"/>
      <c r="AJ350" s="9"/>
      <c r="AK350" s="9">
        <v>1</v>
      </c>
      <c r="AL350" s="9"/>
      <c r="AM350" s="9"/>
      <c r="AN350" s="9"/>
      <c r="AO350" s="9"/>
      <c r="AP350" s="9">
        <v>1</v>
      </c>
      <c r="AQ350" s="12"/>
      <c r="AR350" s="12" t="s">
        <v>871</v>
      </c>
      <c r="AS350" s="12"/>
    </row>
    <row r="351" spans="1:45" ht="72" customHeight="1">
      <c r="A351" s="8">
        <f>VLOOKUP(H351,[1]検索データ!$A:$E,5,FALSE)</f>
        <v>230</v>
      </c>
      <c r="B351" s="9">
        <v>303</v>
      </c>
      <c r="C351" s="9" t="s">
        <v>872</v>
      </c>
      <c r="D351" s="9">
        <v>349</v>
      </c>
      <c r="E351" s="9" t="s">
        <v>26</v>
      </c>
      <c r="F351" s="10" t="str">
        <f>VLOOKUP(H351,[1]検索データ!$A:$C,3,FALSE)</f>
        <v>三重</v>
      </c>
      <c r="G351" s="10" t="str">
        <f>VLOOKUP(H351,[1]検索データ!$A:$B,2,FALSE)</f>
        <v>関西</v>
      </c>
      <c r="H351" s="9" t="s">
        <v>866</v>
      </c>
      <c r="I351" s="9" t="str">
        <f t="shared" si="5"/>
        <v>4</v>
      </c>
      <c r="J351" s="11" t="s">
        <v>366</v>
      </c>
      <c r="K351" s="7" t="s">
        <v>40</v>
      </c>
      <c r="L351" s="9"/>
      <c r="M351" s="9"/>
      <c r="N351" s="9"/>
      <c r="O351" s="9"/>
      <c r="P351" s="9"/>
      <c r="Q351" s="9">
        <v>1</v>
      </c>
      <c r="R351" s="9"/>
      <c r="S351" s="9">
        <v>1</v>
      </c>
      <c r="T351" s="9"/>
      <c r="U351" s="9"/>
      <c r="V351" s="9"/>
      <c r="W351" s="9"/>
      <c r="X351" s="9"/>
      <c r="Y351" s="9">
        <v>1</v>
      </c>
      <c r="Z351" s="9"/>
      <c r="AA351" s="9"/>
      <c r="AB351" s="9"/>
      <c r="AC351" s="9"/>
      <c r="AD351" s="9"/>
      <c r="AE351" s="9">
        <v>1</v>
      </c>
      <c r="AF351" s="9"/>
      <c r="AG351" s="9"/>
      <c r="AH351" s="9"/>
      <c r="AI351" s="9">
        <v>1</v>
      </c>
      <c r="AJ351" s="9"/>
      <c r="AK351" s="9"/>
      <c r="AL351" s="9"/>
      <c r="AM351" s="9"/>
      <c r="AN351" s="9">
        <v>1</v>
      </c>
      <c r="AO351" s="9"/>
      <c r="AP351" s="9"/>
      <c r="AQ351" s="12"/>
      <c r="AR351" s="12" t="s">
        <v>873</v>
      </c>
      <c r="AS351" s="12" t="s">
        <v>874</v>
      </c>
    </row>
    <row r="352" spans="1:45" ht="56.25" customHeight="1">
      <c r="A352" s="8">
        <f>VLOOKUP(H352,[1]検索データ!$A:$E,5,FALSE)</f>
        <v>231</v>
      </c>
      <c r="B352" s="9">
        <v>392</v>
      </c>
      <c r="C352" s="9"/>
      <c r="D352" s="9">
        <v>350</v>
      </c>
      <c r="E352" s="9" t="s">
        <v>33</v>
      </c>
      <c r="F352" s="10" t="str">
        <f>VLOOKUP(H352,[1]検索データ!$A:$C,3,FALSE)</f>
        <v>三重</v>
      </c>
      <c r="G352" s="10" t="str">
        <f>VLOOKUP(H352,[1]検索データ!$A:$B,2,FALSE)</f>
        <v>関西</v>
      </c>
      <c r="H352" s="9" t="s">
        <v>875</v>
      </c>
      <c r="I352" s="9" t="str">
        <f t="shared" si="5"/>
        <v>6</v>
      </c>
      <c r="J352" s="11" t="s">
        <v>56</v>
      </c>
      <c r="K352" s="7" t="s">
        <v>40</v>
      </c>
      <c r="L352" s="9"/>
      <c r="M352" s="9"/>
      <c r="N352" s="9"/>
      <c r="O352" s="9"/>
      <c r="P352" s="9">
        <v>1</v>
      </c>
      <c r="Q352" s="9"/>
      <c r="R352" s="9"/>
      <c r="S352" s="9"/>
      <c r="T352" s="9"/>
      <c r="U352" s="9">
        <v>1</v>
      </c>
      <c r="V352" s="9"/>
      <c r="W352" s="9"/>
      <c r="X352" s="9">
        <v>1</v>
      </c>
      <c r="Y352" s="9"/>
      <c r="Z352" s="9"/>
      <c r="AA352" s="9"/>
      <c r="AB352" s="9"/>
      <c r="AC352" s="9"/>
      <c r="AD352" s="9"/>
      <c r="AE352" s="9">
        <v>1</v>
      </c>
      <c r="AF352" s="9"/>
      <c r="AG352" s="9"/>
      <c r="AH352" s="9"/>
      <c r="AI352" s="9"/>
      <c r="AJ352" s="9"/>
      <c r="AK352" s="9">
        <v>1</v>
      </c>
      <c r="AL352" s="9"/>
      <c r="AM352" s="9"/>
      <c r="AN352" s="9">
        <v>1</v>
      </c>
      <c r="AO352" s="9"/>
      <c r="AP352" s="9"/>
      <c r="AQ352" s="12"/>
      <c r="AR352" s="12" t="s">
        <v>876</v>
      </c>
      <c r="AS352" s="12"/>
    </row>
    <row r="353" spans="1:45" ht="75.75" customHeight="1">
      <c r="A353" s="8">
        <f>VLOOKUP(H353,[1]検索データ!$A:$E,5,FALSE)</f>
        <v>231</v>
      </c>
      <c r="B353" s="9">
        <v>397</v>
      </c>
      <c r="C353" s="9"/>
      <c r="D353" s="9">
        <v>351</v>
      </c>
      <c r="E353" s="9" t="s">
        <v>33</v>
      </c>
      <c r="F353" s="10" t="str">
        <f>VLOOKUP(H353,[1]検索データ!$A:$C,3,FALSE)</f>
        <v>三重</v>
      </c>
      <c r="G353" s="10" t="str">
        <f>VLOOKUP(H353,[1]検索データ!$A:$B,2,FALSE)</f>
        <v>関西</v>
      </c>
      <c r="H353" s="9" t="s">
        <v>877</v>
      </c>
      <c r="I353" s="9" t="str">
        <f t="shared" si="5"/>
        <v>6</v>
      </c>
      <c r="J353" s="11" t="s">
        <v>69</v>
      </c>
      <c r="K353" s="7" t="s">
        <v>36</v>
      </c>
      <c r="L353" s="9"/>
      <c r="M353" s="9"/>
      <c r="N353" s="9"/>
      <c r="O353" s="9"/>
      <c r="P353" s="9">
        <v>1</v>
      </c>
      <c r="Q353" s="9"/>
      <c r="R353" s="9"/>
      <c r="S353" s="9"/>
      <c r="T353" s="9"/>
      <c r="U353" s="9">
        <v>1</v>
      </c>
      <c r="V353" s="9"/>
      <c r="W353" s="9"/>
      <c r="X353" s="9"/>
      <c r="Y353" s="9">
        <v>1</v>
      </c>
      <c r="Z353" s="9"/>
      <c r="AA353" s="9"/>
      <c r="AB353" s="9">
        <v>1</v>
      </c>
      <c r="AC353" s="9"/>
      <c r="AD353" s="9"/>
      <c r="AE353" s="9"/>
      <c r="AF353" s="9"/>
      <c r="AG353" s="9"/>
      <c r="AH353" s="9"/>
      <c r="AI353" s="9"/>
      <c r="AJ353" s="9">
        <v>1</v>
      </c>
      <c r="AK353" s="9"/>
      <c r="AL353" s="9"/>
      <c r="AM353" s="9"/>
      <c r="AN353" s="9">
        <v>1</v>
      </c>
      <c r="AO353" s="9"/>
      <c r="AP353" s="9"/>
      <c r="AQ353" s="12" t="s">
        <v>878</v>
      </c>
      <c r="AR353" s="12" t="s">
        <v>879</v>
      </c>
      <c r="AS353" s="12"/>
    </row>
    <row r="354" spans="1:45" ht="101.25" customHeight="1">
      <c r="A354" s="8">
        <f>VLOOKUP(H354,[1]検索データ!$A:$E,5,FALSE)</f>
        <v>231</v>
      </c>
      <c r="B354" s="9">
        <v>415</v>
      </c>
      <c r="C354" s="9"/>
      <c r="D354" s="9">
        <v>352</v>
      </c>
      <c r="E354" s="9" t="s">
        <v>26</v>
      </c>
      <c r="F354" s="10" t="str">
        <f>VLOOKUP(H354,[1]検索データ!$A:$C,3,FALSE)</f>
        <v>三重</v>
      </c>
      <c r="G354" s="10" t="str">
        <f>VLOOKUP(H354,[1]検索データ!$A:$B,2,FALSE)</f>
        <v>関西</v>
      </c>
      <c r="H354" s="9" t="s">
        <v>877</v>
      </c>
      <c r="I354" s="9" t="str">
        <f t="shared" si="5"/>
        <v>5</v>
      </c>
      <c r="J354" s="11" t="s">
        <v>273</v>
      </c>
      <c r="K354" s="7" t="s">
        <v>40</v>
      </c>
      <c r="L354" s="9"/>
      <c r="M354" s="9"/>
      <c r="N354" s="9"/>
      <c r="O354" s="9"/>
      <c r="P354" s="9"/>
      <c r="Q354" s="9">
        <v>1</v>
      </c>
      <c r="R354" s="9"/>
      <c r="S354" s="9"/>
      <c r="T354" s="9"/>
      <c r="U354" s="9"/>
      <c r="V354" s="9">
        <v>1</v>
      </c>
      <c r="W354" s="9"/>
      <c r="X354" s="9"/>
      <c r="Y354" s="9">
        <v>1</v>
      </c>
      <c r="Z354" s="9"/>
      <c r="AA354" s="9"/>
      <c r="AB354" s="9"/>
      <c r="AC354" s="9"/>
      <c r="AD354" s="9"/>
      <c r="AE354" s="9"/>
      <c r="AF354" s="9">
        <v>1</v>
      </c>
      <c r="AG354" s="9"/>
      <c r="AH354" s="9"/>
      <c r="AI354" s="9"/>
      <c r="AJ354" s="9"/>
      <c r="AK354" s="9">
        <v>1</v>
      </c>
      <c r="AL354" s="9"/>
      <c r="AM354" s="9"/>
      <c r="AN354" s="9"/>
      <c r="AO354" s="9"/>
      <c r="AP354" s="9">
        <v>1</v>
      </c>
      <c r="AQ354" s="12" t="s">
        <v>880</v>
      </c>
      <c r="AR354" s="12" t="s">
        <v>881</v>
      </c>
      <c r="AS354" s="12" t="s">
        <v>882</v>
      </c>
    </row>
    <row r="355" spans="1:45" ht="63.75" customHeight="1">
      <c r="A355" s="8">
        <f>VLOOKUP(H355,[1]検索データ!$A:$E,5,FALSE)</f>
        <v>231</v>
      </c>
      <c r="B355" s="9">
        <v>416</v>
      </c>
      <c r="C355" s="9"/>
      <c r="D355" s="9">
        <v>353</v>
      </c>
      <c r="E355" s="9" t="s">
        <v>26</v>
      </c>
      <c r="F355" s="10" t="str">
        <f>VLOOKUP(H355,[1]検索データ!$A:$C,3,FALSE)</f>
        <v>三重</v>
      </c>
      <c r="G355" s="10" t="str">
        <f>VLOOKUP(H355,[1]検索データ!$A:$B,2,FALSE)</f>
        <v>関西</v>
      </c>
      <c r="H355" s="9" t="s">
        <v>877</v>
      </c>
      <c r="I355" s="9" t="str">
        <f t="shared" si="5"/>
        <v>7</v>
      </c>
      <c r="J355" s="11" t="s">
        <v>81</v>
      </c>
      <c r="K355" s="7" t="s">
        <v>44</v>
      </c>
      <c r="L355" s="9"/>
      <c r="M355" s="9"/>
      <c r="N355" s="9"/>
      <c r="O355" s="9"/>
      <c r="P355" s="9"/>
      <c r="Q355" s="9">
        <v>1</v>
      </c>
      <c r="R355" s="9"/>
      <c r="S355" s="9"/>
      <c r="T355" s="9"/>
      <c r="U355" s="9"/>
      <c r="V355" s="9">
        <v>1</v>
      </c>
      <c r="W355" s="9"/>
      <c r="X355" s="9">
        <v>1</v>
      </c>
      <c r="Y355" s="9"/>
      <c r="Z355" s="9"/>
      <c r="AA355" s="9"/>
      <c r="AB355" s="9"/>
      <c r="AC355" s="9"/>
      <c r="AD355" s="9">
        <v>1</v>
      </c>
      <c r="AE355" s="9"/>
      <c r="AF355" s="9"/>
      <c r="AG355" s="9"/>
      <c r="AH355" s="9"/>
      <c r="AI355" s="9">
        <v>1</v>
      </c>
      <c r="AJ355" s="9"/>
      <c r="AK355" s="9"/>
      <c r="AL355" s="9"/>
      <c r="AM355" s="9"/>
      <c r="AN355" s="9">
        <v>1</v>
      </c>
      <c r="AO355" s="9"/>
      <c r="AP355" s="9"/>
      <c r="AQ355" s="12"/>
      <c r="AR355" s="12" t="s">
        <v>883</v>
      </c>
      <c r="AS355" s="12" t="s">
        <v>884</v>
      </c>
    </row>
    <row r="356" spans="1:45" ht="63.75" customHeight="1">
      <c r="A356" s="8">
        <f>VLOOKUP(H356,[1]検索データ!$A:$E,5,FALSE)</f>
        <v>231</v>
      </c>
      <c r="B356" s="9">
        <v>421</v>
      </c>
      <c r="C356" s="9"/>
      <c r="D356" s="9">
        <v>354</v>
      </c>
      <c r="E356" s="9" t="s">
        <v>26</v>
      </c>
      <c r="F356" s="10" t="str">
        <f>VLOOKUP(H356,[1]検索データ!$A:$C,3,FALSE)</f>
        <v>三重</v>
      </c>
      <c r="G356" s="10" t="str">
        <f>VLOOKUP(H356,[1]検索データ!$A:$B,2,FALSE)</f>
        <v>関西</v>
      </c>
      <c r="H356" s="9" t="s">
        <v>877</v>
      </c>
      <c r="I356" s="9" t="str">
        <f t="shared" si="5"/>
        <v>4</v>
      </c>
      <c r="J356" s="11" t="s">
        <v>656</v>
      </c>
      <c r="K356" s="7" t="s">
        <v>40</v>
      </c>
      <c r="L356" s="9"/>
      <c r="M356" s="9"/>
      <c r="N356" s="9"/>
      <c r="O356" s="9"/>
      <c r="P356" s="9"/>
      <c r="Q356" s="9">
        <v>1</v>
      </c>
      <c r="R356" s="9"/>
      <c r="S356" s="9"/>
      <c r="T356" s="9"/>
      <c r="U356" s="9"/>
      <c r="V356" s="9">
        <v>1</v>
      </c>
      <c r="W356" s="9"/>
      <c r="X356" s="9">
        <v>1</v>
      </c>
      <c r="Y356" s="9"/>
      <c r="Z356" s="9"/>
      <c r="AA356" s="9"/>
      <c r="AB356" s="9"/>
      <c r="AC356" s="9"/>
      <c r="AD356" s="9"/>
      <c r="AE356" s="9">
        <v>1</v>
      </c>
      <c r="AF356" s="9"/>
      <c r="AG356" s="9"/>
      <c r="AH356" s="9"/>
      <c r="AI356" s="9"/>
      <c r="AJ356" s="9"/>
      <c r="AK356" s="9">
        <v>1</v>
      </c>
      <c r="AL356" s="9"/>
      <c r="AM356" s="9"/>
      <c r="AN356" s="9"/>
      <c r="AO356" s="9">
        <v>1</v>
      </c>
      <c r="AP356" s="9"/>
      <c r="AQ356" s="12"/>
      <c r="AR356" s="12" t="s">
        <v>885</v>
      </c>
      <c r="AS356" s="12" t="s">
        <v>886</v>
      </c>
    </row>
    <row r="357" spans="1:45" ht="42.75" customHeight="1">
      <c r="A357" s="8">
        <f>VLOOKUP(H357,[1]検索データ!$A:$E,5,FALSE)</f>
        <v>231</v>
      </c>
      <c r="B357" s="9">
        <v>428</v>
      </c>
      <c r="C357" s="9"/>
      <c r="D357" s="9">
        <v>355</v>
      </c>
      <c r="E357" s="9" t="s">
        <v>33</v>
      </c>
      <c r="F357" s="10" t="str">
        <f>VLOOKUP(H357,[1]検索データ!$A:$C,3,FALSE)</f>
        <v>三重</v>
      </c>
      <c r="G357" s="10" t="str">
        <f>VLOOKUP(H357,[1]検索データ!$A:$B,2,FALSE)</f>
        <v>関西</v>
      </c>
      <c r="H357" s="9" t="s">
        <v>877</v>
      </c>
      <c r="I357" s="9" t="str">
        <f t="shared" si="5"/>
        <v>6</v>
      </c>
      <c r="J357" s="11" t="s">
        <v>118</v>
      </c>
      <c r="K357" s="7" t="s">
        <v>36</v>
      </c>
      <c r="L357" s="9"/>
      <c r="M357" s="9">
        <v>1</v>
      </c>
      <c r="N357" s="9"/>
      <c r="O357" s="9"/>
      <c r="P357" s="9"/>
      <c r="Q357" s="9"/>
      <c r="R357" s="9">
        <v>1</v>
      </c>
      <c r="S357" s="9"/>
      <c r="T357" s="9"/>
      <c r="U357" s="9"/>
      <c r="V357" s="9"/>
      <c r="W357" s="9">
        <v>1</v>
      </c>
      <c r="X357" s="9"/>
      <c r="Y357" s="9"/>
      <c r="Z357" s="9"/>
      <c r="AA357" s="9"/>
      <c r="AB357" s="9">
        <v>1</v>
      </c>
      <c r="AC357" s="9"/>
      <c r="AD357" s="9"/>
      <c r="AE357" s="9"/>
      <c r="AF357" s="9"/>
      <c r="AG357" s="9">
        <v>1</v>
      </c>
      <c r="AH357" s="9"/>
      <c r="AI357" s="9"/>
      <c r="AJ357" s="9"/>
      <c r="AK357" s="9"/>
      <c r="AL357" s="9">
        <v>1</v>
      </c>
      <c r="AM357" s="9"/>
      <c r="AN357" s="9"/>
      <c r="AO357" s="9"/>
      <c r="AP357" s="9"/>
      <c r="AQ357" s="12" t="s">
        <v>887</v>
      </c>
      <c r="AR357" s="12" t="s">
        <v>888</v>
      </c>
      <c r="AS357" s="12" t="s">
        <v>889</v>
      </c>
    </row>
    <row r="358" spans="1:45" ht="28.5" customHeight="1">
      <c r="A358" s="8">
        <f>VLOOKUP(H358,[1]検索データ!$A:$E,5,FALSE)</f>
        <v>231</v>
      </c>
      <c r="B358" s="9">
        <v>471</v>
      </c>
      <c r="C358" s="9"/>
      <c r="D358" s="9">
        <v>356</v>
      </c>
      <c r="E358" s="9"/>
      <c r="F358" s="10" t="str">
        <f>VLOOKUP(H358,[1]検索データ!$A:$C,3,FALSE)</f>
        <v>三重</v>
      </c>
      <c r="G358" s="10" t="str">
        <f>VLOOKUP(H358,[1]検索データ!$A:$B,2,FALSE)</f>
        <v>関西</v>
      </c>
      <c r="H358" s="9" t="s">
        <v>877</v>
      </c>
      <c r="I358" s="9" t="str">
        <f t="shared" si="5"/>
        <v/>
      </c>
      <c r="J358" s="9"/>
      <c r="K358" s="9" t="s">
        <v>40</v>
      </c>
      <c r="L358" s="9"/>
      <c r="M358" s="13"/>
      <c r="N358" s="13"/>
      <c r="O358" s="13"/>
      <c r="P358" s="13">
        <v>1</v>
      </c>
      <c r="Q358" s="13"/>
      <c r="R358" s="13"/>
      <c r="S358" s="13"/>
      <c r="T358" s="13"/>
      <c r="U358" s="13"/>
      <c r="V358" s="13">
        <v>1</v>
      </c>
      <c r="W358" s="13"/>
      <c r="X358" s="13">
        <v>1</v>
      </c>
      <c r="Y358" s="13"/>
      <c r="Z358" s="13"/>
      <c r="AA358" s="13"/>
      <c r="AB358" s="13"/>
      <c r="AC358" s="13"/>
      <c r="AD358" s="13"/>
      <c r="AE358" s="13">
        <v>1</v>
      </c>
      <c r="AF358" s="13"/>
      <c r="AG358" s="13"/>
      <c r="AH358" s="13"/>
      <c r="AI358" s="13"/>
      <c r="AJ358" s="13">
        <v>1</v>
      </c>
      <c r="AK358" s="13"/>
      <c r="AL358" s="13"/>
      <c r="AM358" s="13"/>
      <c r="AN358" s="13">
        <v>1</v>
      </c>
      <c r="AO358" s="13"/>
      <c r="AP358" s="13"/>
      <c r="AQ358" s="20"/>
      <c r="AR358" s="20"/>
      <c r="AS358" s="20"/>
    </row>
    <row r="359" spans="1:45" ht="111" customHeight="1">
      <c r="A359" s="8">
        <f>VLOOKUP(H359,[1]検索データ!$A:$E,5,FALSE)</f>
        <v>233</v>
      </c>
      <c r="B359" s="9">
        <v>77</v>
      </c>
      <c r="C359" s="9"/>
      <c r="D359" s="9">
        <v>357</v>
      </c>
      <c r="E359" s="9" t="s">
        <v>33</v>
      </c>
      <c r="F359" s="10" t="str">
        <f>VLOOKUP(H359,[1]検索データ!$A:$C,3,FALSE)</f>
        <v>三重</v>
      </c>
      <c r="G359" s="10" t="str">
        <f>VLOOKUP(H359,[1]検索データ!$A:$B,2,FALSE)</f>
        <v>関西</v>
      </c>
      <c r="H359" s="9" t="s">
        <v>756</v>
      </c>
      <c r="I359" s="9" t="str">
        <f t="shared" si="5"/>
        <v>6</v>
      </c>
      <c r="J359" s="11" t="s">
        <v>118</v>
      </c>
      <c r="K359" s="7" t="s">
        <v>890</v>
      </c>
      <c r="L359" s="9"/>
      <c r="M359" s="9"/>
      <c r="N359" s="9"/>
      <c r="O359" s="9">
        <v>1</v>
      </c>
      <c r="P359" s="9"/>
      <c r="Q359" s="9"/>
      <c r="R359" s="9"/>
      <c r="S359" s="9"/>
      <c r="T359" s="9">
        <v>1</v>
      </c>
      <c r="U359" s="9"/>
      <c r="V359" s="9"/>
      <c r="W359" s="9">
        <v>1</v>
      </c>
      <c r="X359" s="9"/>
      <c r="Y359" s="9"/>
      <c r="Z359" s="9"/>
      <c r="AA359" s="9"/>
      <c r="AB359" s="9"/>
      <c r="AC359" s="9"/>
      <c r="AD359" s="9">
        <v>1</v>
      </c>
      <c r="AE359" s="9"/>
      <c r="AF359" s="9"/>
      <c r="AG359" s="9"/>
      <c r="AH359" s="9"/>
      <c r="AI359" s="9"/>
      <c r="AJ359" s="9"/>
      <c r="AK359" s="9">
        <v>1</v>
      </c>
      <c r="AL359" s="9"/>
      <c r="AM359" s="9"/>
      <c r="AN359" s="9">
        <v>1</v>
      </c>
      <c r="AO359" s="9"/>
      <c r="AP359" s="9"/>
      <c r="AQ359" s="12" t="s">
        <v>891</v>
      </c>
      <c r="AR359" s="12" t="s">
        <v>892</v>
      </c>
      <c r="AS359" s="12" t="s">
        <v>893</v>
      </c>
    </row>
    <row r="360" spans="1:45" ht="51" customHeight="1">
      <c r="A360" s="8">
        <f>VLOOKUP(H360,[1]検索データ!$A:$E,5,FALSE)</f>
        <v>233</v>
      </c>
      <c r="B360" s="9">
        <v>79</v>
      </c>
      <c r="C360" s="9"/>
      <c r="D360" s="9">
        <v>358</v>
      </c>
      <c r="E360" s="9" t="s">
        <v>33</v>
      </c>
      <c r="F360" s="10" t="str">
        <f>VLOOKUP(H360,[1]検索データ!$A:$C,3,FALSE)</f>
        <v>三重</v>
      </c>
      <c r="G360" s="10" t="str">
        <f>VLOOKUP(H360,[1]検索データ!$A:$B,2,FALSE)</f>
        <v>関西</v>
      </c>
      <c r="H360" s="9" t="s">
        <v>756</v>
      </c>
      <c r="I360" s="9" t="str">
        <f t="shared" si="5"/>
        <v>6</v>
      </c>
      <c r="J360" s="11" t="s">
        <v>168</v>
      </c>
      <c r="K360" s="7" t="s">
        <v>144</v>
      </c>
      <c r="L360" s="9"/>
      <c r="M360" s="9"/>
      <c r="N360" s="9"/>
      <c r="O360" s="9"/>
      <c r="P360" s="9"/>
      <c r="Q360" s="9">
        <v>1</v>
      </c>
      <c r="R360" s="9"/>
      <c r="S360" s="9"/>
      <c r="T360" s="9"/>
      <c r="U360" s="9"/>
      <c r="V360" s="9">
        <v>1</v>
      </c>
      <c r="W360" s="9"/>
      <c r="X360" s="9"/>
      <c r="Y360" s="9"/>
      <c r="Z360" s="9">
        <v>1</v>
      </c>
      <c r="AA360" s="9"/>
      <c r="AB360" s="9"/>
      <c r="AC360" s="9"/>
      <c r="AD360" s="9"/>
      <c r="AE360" s="9"/>
      <c r="AF360" s="9">
        <v>1</v>
      </c>
      <c r="AG360" s="9"/>
      <c r="AH360" s="9"/>
      <c r="AI360" s="9"/>
      <c r="AJ360" s="9"/>
      <c r="AK360" s="9">
        <v>1</v>
      </c>
      <c r="AL360" s="9"/>
      <c r="AM360" s="9"/>
      <c r="AN360" s="9"/>
      <c r="AO360" s="9"/>
      <c r="AP360" s="9">
        <v>1</v>
      </c>
      <c r="AQ360" s="12"/>
      <c r="AR360" s="12" t="s">
        <v>894</v>
      </c>
      <c r="AS360" s="12"/>
    </row>
    <row r="361" spans="1:45" ht="57" customHeight="1">
      <c r="A361" s="8">
        <f>VLOOKUP(H361,[1]検索データ!$A:$E,5,FALSE)</f>
        <v>233</v>
      </c>
      <c r="B361" s="9">
        <v>80</v>
      </c>
      <c r="C361" s="9"/>
      <c r="D361" s="9">
        <v>359</v>
      </c>
      <c r="E361" s="9" t="s">
        <v>33</v>
      </c>
      <c r="F361" s="10" t="str">
        <f>VLOOKUP(H361,[1]検索データ!$A:$C,3,FALSE)</f>
        <v>三重</v>
      </c>
      <c r="G361" s="10" t="str">
        <f>VLOOKUP(H361,[1]検索データ!$A:$B,2,FALSE)</f>
        <v>関西</v>
      </c>
      <c r="H361" s="9" t="s">
        <v>756</v>
      </c>
      <c r="I361" s="9" t="str">
        <f t="shared" si="5"/>
        <v>7</v>
      </c>
      <c r="J361" s="11" t="s">
        <v>231</v>
      </c>
      <c r="K361" s="7" t="s">
        <v>44</v>
      </c>
      <c r="L361" s="9"/>
      <c r="M361" s="9"/>
      <c r="N361" s="9"/>
      <c r="O361" s="9">
        <v>1</v>
      </c>
      <c r="P361" s="9"/>
      <c r="Q361" s="9"/>
      <c r="R361" s="9"/>
      <c r="S361" s="9"/>
      <c r="T361" s="9">
        <v>1</v>
      </c>
      <c r="U361" s="9"/>
      <c r="V361" s="9"/>
      <c r="W361" s="9"/>
      <c r="X361" s="9"/>
      <c r="Y361" s="9"/>
      <c r="Z361" s="9"/>
      <c r="AA361" s="9"/>
      <c r="AB361" s="9"/>
      <c r="AC361" s="9"/>
      <c r="AD361" s="9"/>
      <c r="AE361" s="9">
        <v>1</v>
      </c>
      <c r="AF361" s="9"/>
      <c r="AG361" s="9"/>
      <c r="AH361" s="9"/>
      <c r="AI361" s="9"/>
      <c r="AJ361" s="9">
        <v>1</v>
      </c>
      <c r="AK361" s="9"/>
      <c r="AL361" s="9"/>
      <c r="AM361" s="9"/>
      <c r="AN361" s="9"/>
      <c r="AO361" s="9">
        <v>1</v>
      </c>
      <c r="AP361" s="9"/>
      <c r="AQ361" s="12" t="s">
        <v>895</v>
      </c>
      <c r="AR361" s="12" t="s">
        <v>896</v>
      </c>
      <c r="AS361" s="12" t="s">
        <v>897</v>
      </c>
    </row>
    <row r="362" spans="1:45" ht="28.5" customHeight="1">
      <c r="A362" s="8">
        <f>VLOOKUP(H362,[1]検索データ!$A:$E,5,FALSE)</f>
        <v>233</v>
      </c>
      <c r="B362" s="9">
        <v>242</v>
      </c>
      <c r="C362" s="9"/>
      <c r="D362" s="9">
        <v>360</v>
      </c>
      <c r="E362" s="9" t="s">
        <v>26</v>
      </c>
      <c r="F362" s="10" t="str">
        <f>VLOOKUP(H362,[1]検索データ!$A:$C,3,FALSE)</f>
        <v>三重</v>
      </c>
      <c r="G362" s="10" t="str">
        <f>VLOOKUP(H362,[1]検索データ!$A:$B,2,FALSE)</f>
        <v>関西</v>
      </c>
      <c r="H362" s="9" t="s">
        <v>756</v>
      </c>
      <c r="I362" s="9" t="str">
        <f t="shared" si="5"/>
        <v>1</v>
      </c>
      <c r="J362" s="11" t="s">
        <v>671</v>
      </c>
      <c r="K362" s="7"/>
      <c r="L362" s="9"/>
      <c r="M362" s="9"/>
      <c r="N362" s="9"/>
      <c r="O362" s="9"/>
      <c r="P362" s="9">
        <v>1</v>
      </c>
      <c r="Q362" s="9"/>
      <c r="R362" s="9"/>
      <c r="S362" s="9"/>
      <c r="T362" s="9">
        <v>1</v>
      </c>
      <c r="U362" s="9"/>
      <c r="V362" s="9"/>
      <c r="W362" s="9"/>
      <c r="X362" s="9"/>
      <c r="Y362" s="9">
        <v>1</v>
      </c>
      <c r="Z362" s="9"/>
      <c r="AA362" s="9"/>
      <c r="AB362" s="9"/>
      <c r="AC362" s="9"/>
      <c r="AD362" s="9">
        <v>1</v>
      </c>
      <c r="AE362" s="9"/>
      <c r="AF362" s="9"/>
      <c r="AG362" s="9"/>
      <c r="AH362" s="9"/>
      <c r="AI362" s="9">
        <v>1</v>
      </c>
      <c r="AJ362" s="9"/>
      <c r="AK362" s="9"/>
      <c r="AL362" s="9"/>
      <c r="AM362" s="9">
        <v>1</v>
      </c>
      <c r="AN362" s="9"/>
      <c r="AO362" s="9"/>
      <c r="AP362" s="9"/>
      <c r="AQ362" s="12"/>
      <c r="AR362" s="12"/>
      <c r="AS362" s="12"/>
    </row>
    <row r="363" spans="1:45" ht="60" customHeight="1">
      <c r="A363" s="8">
        <f>VLOOKUP(H363,[1]検索データ!$A:$E,5,FALSE)</f>
        <v>233</v>
      </c>
      <c r="B363" s="9">
        <v>298</v>
      </c>
      <c r="C363" s="9"/>
      <c r="D363" s="9">
        <v>361</v>
      </c>
      <c r="E363" s="9" t="s">
        <v>26</v>
      </c>
      <c r="F363" s="10" t="str">
        <f>VLOOKUP(H363,[1]検索データ!$A:$C,3,FALSE)</f>
        <v>三重</v>
      </c>
      <c r="G363" s="10" t="str">
        <f>VLOOKUP(H363,[1]検索データ!$A:$B,2,FALSE)</f>
        <v>関西</v>
      </c>
      <c r="H363" s="9" t="s">
        <v>756</v>
      </c>
      <c r="I363" s="9" t="str">
        <f t="shared" si="5"/>
        <v>4</v>
      </c>
      <c r="J363" s="11" t="s">
        <v>221</v>
      </c>
      <c r="K363" s="7" t="s">
        <v>40</v>
      </c>
      <c r="L363" s="9"/>
      <c r="M363" s="9"/>
      <c r="N363" s="9"/>
      <c r="O363" s="9"/>
      <c r="P363" s="9"/>
      <c r="Q363" s="9">
        <v>1</v>
      </c>
      <c r="R363" s="9"/>
      <c r="S363" s="9">
        <v>1</v>
      </c>
      <c r="T363" s="9"/>
      <c r="U363" s="9"/>
      <c r="V363" s="9"/>
      <c r="W363" s="9"/>
      <c r="X363" s="9"/>
      <c r="Y363" s="9">
        <v>1</v>
      </c>
      <c r="Z363" s="9"/>
      <c r="AA363" s="9"/>
      <c r="AB363" s="9"/>
      <c r="AC363" s="9"/>
      <c r="AD363" s="9"/>
      <c r="AE363" s="9"/>
      <c r="AF363" s="9">
        <v>1</v>
      </c>
      <c r="AG363" s="9"/>
      <c r="AH363" s="9"/>
      <c r="AI363" s="9"/>
      <c r="AJ363" s="9"/>
      <c r="AK363" s="9">
        <v>1</v>
      </c>
      <c r="AL363" s="9"/>
      <c r="AM363" s="9"/>
      <c r="AN363" s="9">
        <v>1</v>
      </c>
      <c r="AO363" s="9"/>
      <c r="AP363" s="9"/>
      <c r="AQ363" s="12"/>
      <c r="AR363" s="12" t="s">
        <v>898</v>
      </c>
      <c r="AS363" s="12"/>
    </row>
    <row r="364" spans="1:45" ht="88.5" customHeight="1">
      <c r="A364" s="8">
        <f>VLOOKUP(H364,[1]検索データ!$A:$E,5,FALSE)</f>
        <v>235</v>
      </c>
      <c r="B364" s="9">
        <v>220</v>
      </c>
      <c r="C364" s="9"/>
      <c r="D364" s="9">
        <v>362</v>
      </c>
      <c r="E364" s="9" t="s">
        <v>26</v>
      </c>
      <c r="F364" s="10" t="str">
        <f>VLOOKUP(H364,[1]検索データ!$A:$C,3,FALSE)</f>
        <v>三重</v>
      </c>
      <c r="G364" s="10" t="str">
        <f>VLOOKUP(H364,[1]検索データ!$A:$B,2,FALSE)</f>
        <v>関西</v>
      </c>
      <c r="H364" s="9" t="s">
        <v>899</v>
      </c>
      <c r="I364" s="9" t="str">
        <f t="shared" si="5"/>
        <v>4</v>
      </c>
      <c r="J364" s="11" t="s">
        <v>366</v>
      </c>
      <c r="K364" s="7" t="s">
        <v>222</v>
      </c>
      <c r="L364" s="9"/>
      <c r="M364" s="9"/>
      <c r="N364" s="9"/>
      <c r="O364" s="9"/>
      <c r="P364" s="9"/>
      <c r="Q364" s="9">
        <v>1</v>
      </c>
      <c r="R364" s="9"/>
      <c r="S364" s="9"/>
      <c r="T364" s="9"/>
      <c r="U364" s="9"/>
      <c r="V364" s="9">
        <v>1</v>
      </c>
      <c r="W364" s="9"/>
      <c r="X364" s="9"/>
      <c r="Y364" s="9">
        <v>1</v>
      </c>
      <c r="Z364" s="9"/>
      <c r="AA364" s="9"/>
      <c r="AB364" s="9"/>
      <c r="AC364" s="9"/>
      <c r="AD364" s="9"/>
      <c r="AE364" s="9"/>
      <c r="AF364" s="9">
        <v>1</v>
      </c>
      <c r="AG364" s="9"/>
      <c r="AH364" s="9"/>
      <c r="AI364" s="9"/>
      <c r="AJ364" s="9"/>
      <c r="AK364" s="9">
        <v>1</v>
      </c>
      <c r="AL364" s="9"/>
      <c r="AM364" s="9"/>
      <c r="AN364" s="9"/>
      <c r="AO364" s="9">
        <v>1</v>
      </c>
      <c r="AP364" s="9"/>
      <c r="AQ364" s="12"/>
      <c r="AR364" s="12" t="s">
        <v>900</v>
      </c>
      <c r="AS364" s="12"/>
    </row>
    <row r="365" spans="1:45" ht="69" customHeight="1">
      <c r="A365" s="8">
        <f>VLOOKUP(H365,[1]検索データ!$A:$E,5,FALSE)</f>
        <v>235</v>
      </c>
      <c r="B365" s="9">
        <v>235</v>
      </c>
      <c r="C365" s="9"/>
      <c r="D365" s="9">
        <v>363</v>
      </c>
      <c r="E365" s="9" t="s">
        <v>33</v>
      </c>
      <c r="F365" s="10" t="str">
        <f>VLOOKUP(H365,[1]検索データ!$A:$C,3,FALSE)</f>
        <v>三重</v>
      </c>
      <c r="G365" s="10" t="str">
        <f>VLOOKUP(H365,[1]検索データ!$A:$B,2,FALSE)</f>
        <v>関西</v>
      </c>
      <c r="H365" s="9" t="s">
        <v>899</v>
      </c>
      <c r="I365" s="9" t="str">
        <f t="shared" si="5"/>
        <v/>
      </c>
      <c r="J365" s="9"/>
      <c r="K365" s="7"/>
      <c r="L365" s="9"/>
      <c r="M365" s="9"/>
      <c r="N365" s="9"/>
      <c r="O365" s="9"/>
      <c r="P365" s="9"/>
      <c r="Q365" s="9"/>
      <c r="R365" s="9"/>
      <c r="S365" s="9"/>
      <c r="T365" s="9">
        <v>1</v>
      </c>
      <c r="U365" s="9"/>
      <c r="V365" s="9"/>
      <c r="W365" s="9"/>
      <c r="X365" s="9"/>
      <c r="Y365" s="9">
        <v>1</v>
      </c>
      <c r="Z365" s="9"/>
      <c r="AA365" s="9"/>
      <c r="AB365" s="9"/>
      <c r="AC365" s="9"/>
      <c r="AD365" s="9"/>
      <c r="AE365" s="9"/>
      <c r="AF365" s="9">
        <v>1</v>
      </c>
      <c r="AG365" s="9"/>
      <c r="AH365" s="9"/>
      <c r="AI365" s="9"/>
      <c r="AJ365" s="9"/>
      <c r="AK365" s="9">
        <v>1</v>
      </c>
      <c r="AL365" s="9"/>
      <c r="AM365" s="9"/>
      <c r="AN365" s="9"/>
      <c r="AO365" s="9"/>
      <c r="AP365" s="9">
        <v>1</v>
      </c>
      <c r="AQ365" s="12" t="s">
        <v>901</v>
      </c>
      <c r="AR365" s="12" t="s">
        <v>902</v>
      </c>
      <c r="AS365" s="12" t="s">
        <v>903</v>
      </c>
    </row>
    <row r="366" spans="1:45" ht="40.5" customHeight="1">
      <c r="A366" s="8">
        <f>VLOOKUP(H366,[1]検索データ!$A:$E,5,FALSE)</f>
        <v>235</v>
      </c>
      <c r="B366" s="9">
        <v>243</v>
      </c>
      <c r="C366" s="9"/>
      <c r="D366" s="9">
        <v>364</v>
      </c>
      <c r="E366" s="9" t="s">
        <v>26</v>
      </c>
      <c r="F366" s="10" t="str">
        <f>VLOOKUP(H366,[1]検索データ!$A:$C,3,FALSE)</f>
        <v>三重</v>
      </c>
      <c r="G366" s="10" t="str">
        <f>VLOOKUP(H366,[1]検索データ!$A:$B,2,FALSE)</f>
        <v>関西</v>
      </c>
      <c r="H366" s="9" t="s">
        <v>899</v>
      </c>
      <c r="I366" s="9" t="str">
        <f t="shared" si="5"/>
        <v>6</v>
      </c>
      <c r="J366" s="11" t="s">
        <v>168</v>
      </c>
      <c r="K366" s="7" t="s">
        <v>904</v>
      </c>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12"/>
      <c r="AR366" s="12" t="s">
        <v>905</v>
      </c>
      <c r="AS366" s="12"/>
    </row>
    <row r="367" spans="1:45" ht="58.5" customHeight="1">
      <c r="A367" s="8">
        <f>VLOOKUP(H367,[1]検索データ!$A:$E,5,FALSE)</f>
        <v>235</v>
      </c>
      <c r="B367" s="9">
        <v>246</v>
      </c>
      <c r="C367" s="9"/>
      <c r="D367" s="9">
        <v>365</v>
      </c>
      <c r="E367" s="9" t="s">
        <v>33</v>
      </c>
      <c r="F367" s="10" t="str">
        <f>VLOOKUP(H367,[1]検索データ!$A:$C,3,FALSE)</f>
        <v>三重</v>
      </c>
      <c r="G367" s="10" t="str">
        <f>VLOOKUP(H367,[1]検索データ!$A:$B,2,FALSE)</f>
        <v>関西</v>
      </c>
      <c r="H367" s="9" t="s">
        <v>899</v>
      </c>
      <c r="I367" s="9" t="str">
        <f t="shared" si="5"/>
        <v>5</v>
      </c>
      <c r="J367" s="11" t="s">
        <v>28</v>
      </c>
      <c r="K367" s="7"/>
      <c r="L367" s="9"/>
      <c r="M367" s="9"/>
      <c r="N367" s="9"/>
      <c r="O367" s="9"/>
      <c r="P367" s="9">
        <v>1</v>
      </c>
      <c r="Q367" s="9"/>
      <c r="R367" s="9"/>
      <c r="S367" s="9"/>
      <c r="T367" s="9"/>
      <c r="U367" s="9">
        <v>1</v>
      </c>
      <c r="V367" s="9"/>
      <c r="W367" s="9"/>
      <c r="X367" s="9"/>
      <c r="Y367" s="9">
        <v>1</v>
      </c>
      <c r="Z367" s="9"/>
      <c r="AA367" s="9"/>
      <c r="AB367" s="9"/>
      <c r="AC367" s="9"/>
      <c r="AD367" s="9"/>
      <c r="AE367" s="9"/>
      <c r="AF367" s="9">
        <v>1</v>
      </c>
      <c r="AG367" s="9"/>
      <c r="AH367" s="9"/>
      <c r="AI367" s="9"/>
      <c r="AJ367" s="9"/>
      <c r="AK367" s="9">
        <v>1</v>
      </c>
      <c r="AL367" s="9"/>
      <c r="AM367" s="9"/>
      <c r="AN367" s="9"/>
      <c r="AO367" s="9">
        <v>1</v>
      </c>
      <c r="AP367" s="9"/>
      <c r="AQ367" s="12"/>
      <c r="AR367" s="12" t="s">
        <v>906</v>
      </c>
      <c r="AS367" s="12"/>
    </row>
    <row r="368" spans="1:45" ht="39" customHeight="1">
      <c r="A368" s="8">
        <f>VLOOKUP(H368,[1]検索データ!$A:$E,5,FALSE)</f>
        <v>235</v>
      </c>
      <c r="B368" s="9">
        <v>253</v>
      </c>
      <c r="C368" s="9"/>
      <c r="D368" s="9">
        <v>366</v>
      </c>
      <c r="E368" s="9" t="s">
        <v>33</v>
      </c>
      <c r="F368" s="10" t="str">
        <f>VLOOKUP(H368,[1]検索データ!$A:$C,3,FALSE)</f>
        <v>三重</v>
      </c>
      <c r="G368" s="10" t="str">
        <f>VLOOKUP(H368,[1]検索データ!$A:$B,2,FALSE)</f>
        <v>関西</v>
      </c>
      <c r="H368" s="9" t="s">
        <v>899</v>
      </c>
      <c r="I368" s="9" t="str">
        <f t="shared" si="5"/>
        <v>1</v>
      </c>
      <c r="J368" s="11" t="s">
        <v>779</v>
      </c>
      <c r="K368" s="7" t="s">
        <v>867</v>
      </c>
      <c r="L368" s="9"/>
      <c r="M368" s="9"/>
      <c r="N368" s="9"/>
      <c r="O368" s="9"/>
      <c r="P368" s="9"/>
      <c r="Q368" s="9">
        <v>1</v>
      </c>
      <c r="R368" s="9"/>
      <c r="S368" s="9"/>
      <c r="T368" s="9">
        <v>1</v>
      </c>
      <c r="U368" s="9"/>
      <c r="V368" s="9"/>
      <c r="W368" s="9"/>
      <c r="X368" s="9">
        <v>1</v>
      </c>
      <c r="Y368" s="9"/>
      <c r="Z368" s="9"/>
      <c r="AA368" s="9"/>
      <c r="AB368" s="9"/>
      <c r="AC368" s="9">
        <v>1</v>
      </c>
      <c r="AD368" s="9"/>
      <c r="AE368" s="9"/>
      <c r="AF368" s="9"/>
      <c r="AG368" s="9"/>
      <c r="AH368" s="9"/>
      <c r="AI368" s="9">
        <v>1</v>
      </c>
      <c r="AJ368" s="9"/>
      <c r="AK368" s="9"/>
      <c r="AL368" s="9"/>
      <c r="AM368" s="9"/>
      <c r="AN368" s="9">
        <v>1</v>
      </c>
      <c r="AO368" s="9"/>
      <c r="AP368" s="9"/>
      <c r="AQ368" s="12"/>
      <c r="AR368" s="12" t="s">
        <v>907</v>
      </c>
      <c r="AS368" s="12"/>
    </row>
    <row r="369" spans="1:45" ht="60.75" customHeight="1">
      <c r="A369" s="8">
        <f>VLOOKUP(H369,[1]検索データ!$A:$E,5,FALSE)</f>
        <v>235</v>
      </c>
      <c r="B369" s="9">
        <v>276</v>
      </c>
      <c r="C369" s="9"/>
      <c r="D369" s="9">
        <v>367</v>
      </c>
      <c r="E369" s="9" t="s">
        <v>33</v>
      </c>
      <c r="F369" s="10" t="str">
        <f>VLOOKUP(H369,[1]検索データ!$A:$C,3,FALSE)</f>
        <v>三重</v>
      </c>
      <c r="G369" s="10" t="str">
        <f>VLOOKUP(H369,[1]検索データ!$A:$B,2,FALSE)</f>
        <v>関西</v>
      </c>
      <c r="H369" s="9" t="s">
        <v>899</v>
      </c>
      <c r="I369" s="9" t="str">
        <f t="shared" si="5"/>
        <v>3</v>
      </c>
      <c r="J369" s="11" t="s">
        <v>908</v>
      </c>
      <c r="K369" s="7" t="s">
        <v>40</v>
      </c>
      <c r="L369" s="9"/>
      <c r="M369" s="9"/>
      <c r="N369" s="9"/>
      <c r="O369" s="9"/>
      <c r="P369" s="9">
        <v>1</v>
      </c>
      <c r="Q369" s="9"/>
      <c r="R369" s="9"/>
      <c r="S369" s="9"/>
      <c r="T369" s="9"/>
      <c r="U369" s="9"/>
      <c r="V369" s="9">
        <v>1</v>
      </c>
      <c r="W369" s="9"/>
      <c r="X369" s="9"/>
      <c r="Y369" s="9"/>
      <c r="Z369" s="9">
        <v>1</v>
      </c>
      <c r="AA369" s="9"/>
      <c r="AB369" s="9"/>
      <c r="AC369" s="9"/>
      <c r="AD369" s="9"/>
      <c r="AE369" s="9"/>
      <c r="AF369" s="9">
        <v>1</v>
      </c>
      <c r="AG369" s="9"/>
      <c r="AH369" s="9"/>
      <c r="AI369" s="9"/>
      <c r="AJ369" s="9"/>
      <c r="AK369" s="9">
        <v>1</v>
      </c>
      <c r="AL369" s="9"/>
      <c r="AM369" s="9"/>
      <c r="AN369" s="9"/>
      <c r="AO369" s="9"/>
      <c r="AP369" s="9">
        <v>1</v>
      </c>
      <c r="AQ369" s="12"/>
      <c r="AR369" s="12" t="s">
        <v>909</v>
      </c>
      <c r="AS369" s="12" t="s">
        <v>910</v>
      </c>
    </row>
    <row r="370" spans="1:45" ht="69.75" customHeight="1">
      <c r="A370" s="8">
        <f>VLOOKUP(H370,[1]検索データ!$A:$E,5,FALSE)</f>
        <v>235</v>
      </c>
      <c r="B370" s="9">
        <v>285</v>
      </c>
      <c r="C370" s="9"/>
      <c r="D370" s="9">
        <v>368</v>
      </c>
      <c r="E370" s="9" t="s">
        <v>33</v>
      </c>
      <c r="F370" s="10" t="str">
        <f>VLOOKUP(H370,[1]検索データ!$A:$C,3,FALSE)</f>
        <v>三重</v>
      </c>
      <c r="G370" s="10" t="str">
        <f>VLOOKUP(H370,[1]検索データ!$A:$B,2,FALSE)</f>
        <v>関西</v>
      </c>
      <c r="H370" s="9" t="s">
        <v>899</v>
      </c>
      <c r="I370" s="9" t="str">
        <f t="shared" si="5"/>
        <v>2</v>
      </c>
      <c r="J370" s="11" t="s">
        <v>911</v>
      </c>
      <c r="K370" s="7" t="s">
        <v>40</v>
      </c>
      <c r="L370" s="9"/>
      <c r="M370" s="9"/>
      <c r="N370" s="9"/>
      <c r="O370" s="9"/>
      <c r="P370" s="9"/>
      <c r="Q370" s="9">
        <v>1</v>
      </c>
      <c r="R370" s="9"/>
      <c r="S370" s="9">
        <v>1</v>
      </c>
      <c r="T370" s="9"/>
      <c r="U370" s="9"/>
      <c r="V370" s="9"/>
      <c r="W370" s="9"/>
      <c r="X370" s="9"/>
      <c r="Y370" s="9"/>
      <c r="Z370" s="9">
        <v>1</v>
      </c>
      <c r="AA370" s="9"/>
      <c r="AB370" s="9"/>
      <c r="AC370" s="9"/>
      <c r="AD370" s="9">
        <v>1</v>
      </c>
      <c r="AE370" s="9"/>
      <c r="AF370" s="9"/>
      <c r="AG370" s="9"/>
      <c r="AH370" s="9"/>
      <c r="AI370" s="9"/>
      <c r="AJ370" s="9">
        <v>1</v>
      </c>
      <c r="AK370" s="9"/>
      <c r="AL370" s="9"/>
      <c r="AM370" s="9"/>
      <c r="AN370" s="9">
        <v>1</v>
      </c>
      <c r="AO370" s="9"/>
      <c r="AP370" s="9"/>
      <c r="AQ370" s="12" t="s">
        <v>912</v>
      </c>
      <c r="AR370" s="12" t="s">
        <v>913</v>
      </c>
      <c r="AS370" s="12" t="s">
        <v>914</v>
      </c>
    </row>
    <row r="371" spans="1:45" ht="60.75" customHeight="1">
      <c r="A371" s="8">
        <f>VLOOKUP(H371,[1]検索データ!$A:$E,5,FALSE)</f>
        <v>237</v>
      </c>
      <c r="B371" s="9">
        <v>420</v>
      </c>
      <c r="C371" s="9"/>
      <c r="D371" s="9">
        <v>369</v>
      </c>
      <c r="E371" s="9" t="s">
        <v>26</v>
      </c>
      <c r="F371" s="10" t="str">
        <f>VLOOKUP(H371,[1]検索データ!$A:$C,3,FALSE)</f>
        <v>三重</v>
      </c>
      <c r="G371" s="10" t="str">
        <f>VLOOKUP(H371,[1]検索データ!$A:$B,2,FALSE)</f>
        <v>関西</v>
      </c>
      <c r="H371" s="9" t="s">
        <v>915</v>
      </c>
      <c r="I371" s="9" t="str">
        <f t="shared" si="5"/>
        <v>7</v>
      </c>
      <c r="J371" s="11" t="s">
        <v>581</v>
      </c>
      <c r="K371" s="7" t="s">
        <v>44</v>
      </c>
      <c r="L371" s="9"/>
      <c r="M371" s="9"/>
      <c r="N371" s="9"/>
      <c r="O371" s="9"/>
      <c r="P371" s="9"/>
      <c r="Q371" s="9">
        <v>1</v>
      </c>
      <c r="R371" s="9">
        <v>1</v>
      </c>
      <c r="S371" s="9"/>
      <c r="T371" s="9"/>
      <c r="U371" s="9"/>
      <c r="V371" s="9"/>
      <c r="W371" s="9"/>
      <c r="X371" s="9"/>
      <c r="Y371" s="9"/>
      <c r="Z371" s="9"/>
      <c r="AA371" s="9">
        <v>1</v>
      </c>
      <c r="AB371" s="9"/>
      <c r="AC371" s="9"/>
      <c r="AD371" s="9"/>
      <c r="AE371" s="9">
        <v>1</v>
      </c>
      <c r="AF371" s="9"/>
      <c r="AG371" s="9"/>
      <c r="AH371" s="9"/>
      <c r="AI371" s="9"/>
      <c r="AJ371" s="9"/>
      <c r="AK371" s="9"/>
      <c r="AL371" s="9"/>
      <c r="AM371" s="9"/>
      <c r="AN371" s="9">
        <v>1</v>
      </c>
      <c r="AO371" s="9"/>
      <c r="AP371" s="9"/>
      <c r="AQ371" s="12"/>
      <c r="AR371" s="12" t="s">
        <v>916</v>
      </c>
      <c r="AS371" s="12" t="s">
        <v>917</v>
      </c>
    </row>
    <row r="372" spans="1:45" ht="58.5" customHeight="1">
      <c r="A372" s="8">
        <f>VLOOKUP(H372,[1]検索データ!$A:$E,5,FALSE)</f>
        <v>239</v>
      </c>
      <c r="B372" s="9">
        <v>164</v>
      </c>
      <c r="C372" s="9"/>
      <c r="D372" s="9">
        <v>370</v>
      </c>
      <c r="E372" s="9" t="s">
        <v>26</v>
      </c>
      <c r="F372" s="10" t="str">
        <f>VLOOKUP(H372,[1]検索データ!$A:$C,3,FALSE)</f>
        <v>三重</v>
      </c>
      <c r="G372" s="10" t="str">
        <f>VLOOKUP(H372,[1]検索データ!$A:$B,2,FALSE)</f>
        <v>関西</v>
      </c>
      <c r="H372" s="9" t="s">
        <v>918</v>
      </c>
      <c r="I372" s="9" t="str">
        <f t="shared" si="5"/>
        <v>2</v>
      </c>
      <c r="J372" s="11" t="s">
        <v>919</v>
      </c>
      <c r="K372" s="7" t="s">
        <v>40</v>
      </c>
      <c r="L372" s="9"/>
      <c r="M372" s="9"/>
      <c r="N372" s="9">
        <v>1</v>
      </c>
      <c r="O372" s="9"/>
      <c r="P372" s="9"/>
      <c r="Q372" s="9"/>
      <c r="R372" s="9"/>
      <c r="S372" s="9"/>
      <c r="T372" s="9"/>
      <c r="U372" s="9"/>
      <c r="V372" s="9">
        <v>1</v>
      </c>
      <c r="W372" s="9"/>
      <c r="X372" s="9">
        <v>1</v>
      </c>
      <c r="Y372" s="9"/>
      <c r="Z372" s="9"/>
      <c r="AA372" s="9"/>
      <c r="AB372" s="9"/>
      <c r="AC372" s="9">
        <v>1</v>
      </c>
      <c r="AD372" s="9"/>
      <c r="AE372" s="9"/>
      <c r="AF372" s="9"/>
      <c r="AG372" s="9"/>
      <c r="AH372" s="9">
        <v>1</v>
      </c>
      <c r="AI372" s="9"/>
      <c r="AJ372" s="9"/>
      <c r="AK372" s="9"/>
      <c r="AL372" s="9"/>
      <c r="AM372" s="9">
        <v>1</v>
      </c>
      <c r="AN372" s="9"/>
      <c r="AO372" s="9"/>
      <c r="AP372" s="9"/>
      <c r="AQ372" s="12"/>
      <c r="AR372" s="12" t="s">
        <v>920</v>
      </c>
      <c r="AS372" s="12" t="s">
        <v>921</v>
      </c>
    </row>
    <row r="373" spans="1:45" ht="55.5" customHeight="1">
      <c r="A373" s="8">
        <f>VLOOKUP(H373,[1]検索データ!$A:$E,5,FALSE)</f>
        <v>239</v>
      </c>
      <c r="B373" s="9">
        <v>185</v>
      </c>
      <c r="C373" s="9"/>
      <c r="D373" s="9">
        <v>371</v>
      </c>
      <c r="E373" s="9" t="s">
        <v>33</v>
      </c>
      <c r="F373" s="10" t="str">
        <f>VLOOKUP(H373,[1]検索データ!$A:$C,3,FALSE)</f>
        <v>三重</v>
      </c>
      <c r="G373" s="10" t="str">
        <f>VLOOKUP(H373,[1]検索データ!$A:$B,2,FALSE)</f>
        <v>関西</v>
      </c>
      <c r="H373" s="9" t="s">
        <v>918</v>
      </c>
      <c r="I373" s="9" t="str">
        <f t="shared" si="5"/>
        <v>5</v>
      </c>
      <c r="J373" s="11" t="s">
        <v>28</v>
      </c>
      <c r="K373" s="7" t="s">
        <v>40</v>
      </c>
      <c r="L373" s="9"/>
      <c r="M373" s="9"/>
      <c r="N373" s="9"/>
      <c r="O373" s="9"/>
      <c r="P373" s="9"/>
      <c r="Q373" s="9">
        <v>1</v>
      </c>
      <c r="R373" s="9"/>
      <c r="S373" s="9"/>
      <c r="T373" s="9"/>
      <c r="U373" s="9"/>
      <c r="V373" s="9">
        <v>1</v>
      </c>
      <c r="W373" s="9"/>
      <c r="X373" s="9"/>
      <c r="Y373" s="9"/>
      <c r="Z373" s="9"/>
      <c r="AA373" s="9">
        <v>1</v>
      </c>
      <c r="AB373" s="9"/>
      <c r="AC373" s="9"/>
      <c r="AD373" s="9"/>
      <c r="AE373" s="9"/>
      <c r="AF373" s="9">
        <v>1</v>
      </c>
      <c r="AG373" s="9"/>
      <c r="AH373" s="9"/>
      <c r="AI373" s="9"/>
      <c r="AJ373" s="9"/>
      <c r="AK373" s="9">
        <v>1</v>
      </c>
      <c r="AL373" s="9"/>
      <c r="AM373" s="9"/>
      <c r="AN373" s="9"/>
      <c r="AO373" s="9"/>
      <c r="AP373" s="9">
        <v>1</v>
      </c>
      <c r="AQ373" s="12" t="s">
        <v>922</v>
      </c>
      <c r="AR373" s="12" t="s">
        <v>923</v>
      </c>
      <c r="AS373" s="12" t="s">
        <v>924</v>
      </c>
    </row>
    <row r="374" spans="1:45" ht="28.5" customHeight="1">
      <c r="A374" s="8">
        <f>VLOOKUP(H374,[1]検索データ!$A:$E,5,FALSE)</f>
        <v>239</v>
      </c>
      <c r="B374" s="9">
        <v>188</v>
      </c>
      <c r="C374" s="9"/>
      <c r="D374" s="9">
        <v>372</v>
      </c>
      <c r="E374" s="9" t="s">
        <v>33</v>
      </c>
      <c r="F374" s="10" t="str">
        <f>VLOOKUP(H374,[1]検索データ!$A:$C,3,FALSE)</f>
        <v>三重</v>
      </c>
      <c r="G374" s="10" t="str">
        <f>VLOOKUP(H374,[1]検索データ!$A:$B,2,FALSE)</f>
        <v>関西</v>
      </c>
      <c r="H374" s="9" t="s">
        <v>918</v>
      </c>
      <c r="I374" s="9" t="str">
        <f t="shared" si="5"/>
        <v>5</v>
      </c>
      <c r="J374" s="11" t="s">
        <v>28</v>
      </c>
      <c r="K374" s="7" t="s">
        <v>40</v>
      </c>
      <c r="L374" s="9"/>
      <c r="M374" s="9"/>
      <c r="N374" s="9"/>
      <c r="O374" s="9"/>
      <c r="P374" s="9"/>
      <c r="Q374" s="9">
        <v>1</v>
      </c>
      <c r="R374" s="9"/>
      <c r="S374" s="9"/>
      <c r="T374" s="9"/>
      <c r="U374" s="9"/>
      <c r="V374" s="9">
        <v>1</v>
      </c>
      <c r="W374" s="9"/>
      <c r="X374" s="9"/>
      <c r="Y374" s="9"/>
      <c r="Z374" s="9"/>
      <c r="AA374" s="9">
        <v>1</v>
      </c>
      <c r="AB374" s="9"/>
      <c r="AC374" s="9"/>
      <c r="AD374" s="9"/>
      <c r="AE374" s="9"/>
      <c r="AF374" s="9">
        <v>1</v>
      </c>
      <c r="AG374" s="9"/>
      <c r="AH374" s="9"/>
      <c r="AI374" s="9"/>
      <c r="AJ374" s="9"/>
      <c r="AK374" s="9">
        <v>1</v>
      </c>
      <c r="AL374" s="9"/>
      <c r="AM374" s="9"/>
      <c r="AN374" s="9"/>
      <c r="AO374" s="9"/>
      <c r="AP374" s="9">
        <v>1</v>
      </c>
      <c r="AQ374" s="12" t="s">
        <v>925</v>
      </c>
      <c r="AR374" s="12" t="s">
        <v>926</v>
      </c>
      <c r="AS374" s="12" t="s">
        <v>927</v>
      </c>
    </row>
    <row r="375" spans="1:45" ht="57" customHeight="1">
      <c r="A375" s="8">
        <f>VLOOKUP(H375,[1]検索データ!$A:$E,5,FALSE)</f>
        <v>239</v>
      </c>
      <c r="B375" s="9">
        <v>190</v>
      </c>
      <c r="C375" s="9"/>
      <c r="D375" s="9">
        <v>373</v>
      </c>
      <c r="E375" s="9" t="s">
        <v>33</v>
      </c>
      <c r="F375" s="10" t="str">
        <f>VLOOKUP(H375,[1]検索データ!$A:$C,3,FALSE)</f>
        <v>三重</v>
      </c>
      <c r="G375" s="10" t="str">
        <f>VLOOKUP(H375,[1]検索データ!$A:$B,2,FALSE)</f>
        <v>関西</v>
      </c>
      <c r="H375" s="9" t="s">
        <v>918</v>
      </c>
      <c r="I375" s="9" t="str">
        <f t="shared" si="5"/>
        <v>5</v>
      </c>
      <c r="J375" s="11" t="s">
        <v>28</v>
      </c>
      <c r="K375" s="7" t="s">
        <v>40</v>
      </c>
      <c r="L375" s="9"/>
      <c r="M375" s="9"/>
      <c r="N375" s="9"/>
      <c r="O375" s="9"/>
      <c r="P375" s="9"/>
      <c r="Q375" s="9">
        <v>1</v>
      </c>
      <c r="R375" s="9"/>
      <c r="S375" s="9"/>
      <c r="T375" s="9"/>
      <c r="U375" s="9"/>
      <c r="V375" s="9">
        <v>1</v>
      </c>
      <c r="W375" s="9"/>
      <c r="X375" s="9"/>
      <c r="Y375" s="9"/>
      <c r="Z375" s="9"/>
      <c r="AA375" s="9">
        <v>1</v>
      </c>
      <c r="AB375" s="9"/>
      <c r="AC375" s="9"/>
      <c r="AD375" s="9"/>
      <c r="AE375" s="9"/>
      <c r="AF375" s="9">
        <v>1</v>
      </c>
      <c r="AG375" s="9"/>
      <c r="AH375" s="9"/>
      <c r="AI375" s="9"/>
      <c r="AJ375" s="9"/>
      <c r="AK375" s="9">
        <v>1</v>
      </c>
      <c r="AL375" s="9"/>
      <c r="AM375" s="9"/>
      <c r="AN375" s="9"/>
      <c r="AO375" s="9"/>
      <c r="AP375" s="9">
        <v>1</v>
      </c>
      <c r="AQ375" s="12" t="s">
        <v>928</v>
      </c>
      <c r="AR375" s="12" t="s">
        <v>929</v>
      </c>
      <c r="AS375" s="12" t="s">
        <v>930</v>
      </c>
    </row>
    <row r="376" spans="1:45" ht="109.5" customHeight="1">
      <c r="A376" s="8">
        <f>VLOOKUP(H376,[1]検索データ!$A:$E,5,FALSE)</f>
        <v>239</v>
      </c>
      <c r="B376" s="9">
        <v>199</v>
      </c>
      <c r="C376" s="9"/>
      <c r="D376" s="9">
        <v>374</v>
      </c>
      <c r="E376" s="9" t="s">
        <v>26</v>
      </c>
      <c r="F376" s="10" t="str">
        <f>VLOOKUP(H376,[1]検索データ!$A:$C,3,FALSE)</f>
        <v>三重</v>
      </c>
      <c r="G376" s="10" t="str">
        <f>VLOOKUP(H376,[1]検索データ!$A:$B,2,FALSE)</f>
        <v>関西</v>
      </c>
      <c r="H376" s="9" t="s">
        <v>918</v>
      </c>
      <c r="I376" s="9" t="str">
        <f t="shared" si="5"/>
        <v>3</v>
      </c>
      <c r="J376" s="11" t="s">
        <v>438</v>
      </c>
      <c r="K376" s="7" t="s">
        <v>40</v>
      </c>
      <c r="L376" s="9"/>
      <c r="M376" s="9"/>
      <c r="N376" s="9"/>
      <c r="O376" s="9"/>
      <c r="P376" s="9"/>
      <c r="Q376" s="9">
        <v>1</v>
      </c>
      <c r="R376" s="9"/>
      <c r="S376" s="9"/>
      <c r="T376" s="9"/>
      <c r="U376" s="9">
        <v>1</v>
      </c>
      <c r="V376" s="9"/>
      <c r="W376" s="9"/>
      <c r="X376" s="9"/>
      <c r="Y376" s="9"/>
      <c r="Z376" s="9">
        <v>1</v>
      </c>
      <c r="AA376" s="9"/>
      <c r="AB376" s="9"/>
      <c r="AC376" s="9"/>
      <c r="AD376" s="9">
        <v>1</v>
      </c>
      <c r="AE376" s="9"/>
      <c r="AF376" s="9"/>
      <c r="AG376" s="9"/>
      <c r="AH376" s="9">
        <v>1</v>
      </c>
      <c r="AI376" s="9"/>
      <c r="AJ376" s="9"/>
      <c r="AK376" s="9"/>
      <c r="AL376" s="9"/>
      <c r="AM376" s="9"/>
      <c r="AN376" s="9">
        <v>1</v>
      </c>
      <c r="AO376" s="9"/>
      <c r="AP376" s="9"/>
      <c r="AQ376" s="12"/>
      <c r="AR376" s="12" t="s">
        <v>931</v>
      </c>
      <c r="AS376" s="12"/>
    </row>
    <row r="377" spans="1:45" ht="99.75" customHeight="1">
      <c r="A377" s="8">
        <f>VLOOKUP(H377,[1]検索データ!$A:$E,5,FALSE)</f>
        <v>239</v>
      </c>
      <c r="B377" s="9">
        <v>211</v>
      </c>
      <c r="C377" s="9"/>
      <c r="D377" s="9">
        <v>375</v>
      </c>
      <c r="E377" s="9" t="s">
        <v>26</v>
      </c>
      <c r="F377" s="10" t="str">
        <f>VLOOKUP(H377,[1]検索データ!$A:$C,3,FALSE)</f>
        <v>三重</v>
      </c>
      <c r="G377" s="10" t="str">
        <f>VLOOKUP(H377,[1]検索データ!$A:$B,2,FALSE)</f>
        <v>関西</v>
      </c>
      <c r="H377" s="9" t="s">
        <v>918</v>
      </c>
      <c r="I377" s="9" t="str">
        <f t="shared" si="5"/>
        <v>5</v>
      </c>
      <c r="J377" s="11" t="s">
        <v>28</v>
      </c>
      <c r="K377" s="7" t="s">
        <v>40</v>
      </c>
      <c r="L377" s="9"/>
      <c r="M377" s="9"/>
      <c r="N377" s="9"/>
      <c r="O377" s="9"/>
      <c r="P377" s="9">
        <v>1</v>
      </c>
      <c r="Q377" s="9"/>
      <c r="R377" s="9"/>
      <c r="S377" s="9"/>
      <c r="T377" s="9">
        <v>1</v>
      </c>
      <c r="U377" s="9"/>
      <c r="V377" s="9"/>
      <c r="W377" s="9"/>
      <c r="X377" s="9"/>
      <c r="Y377" s="9">
        <v>1</v>
      </c>
      <c r="Z377" s="9"/>
      <c r="AA377" s="9"/>
      <c r="AB377" s="9"/>
      <c r="AC377" s="9"/>
      <c r="AD377" s="9"/>
      <c r="AE377" s="9"/>
      <c r="AF377" s="9">
        <v>1</v>
      </c>
      <c r="AG377" s="9"/>
      <c r="AH377" s="9"/>
      <c r="AI377" s="9">
        <v>1</v>
      </c>
      <c r="AJ377" s="9"/>
      <c r="AK377" s="9"/>
      <c r="AL377" s="9"/>
      <c r="AM377" s="9"/>
      <c r="AN377" s="9">
        <v>1</v>
      </c>
      <c r="AO377" s="9"/>
      <c r="AP377" s="9"/>
      <c r="AQ377" s="12"/>
      <c r="AR377" s="12" t="s">
        <v>932</v>
      </c>
      <c r="AS377" s="12" t="s">
        <v>933</v>
      </c>
    </row>
    <row r="378" spans="1:45" ht="116.25" customHeight="1">
      <c r="A378" s="8">
        <f>VLOOKUP(H378,[1]検索データ!$A:$E,5,FALSE)</f>
        <v>239</v>
      </c>
      <c r="B378" s="9">
        <v>212</v>
      </c>
      <c r="C378" s="9"/>
      <c r="D378" s="9">
        <v>376</v>
      </c>
      <c r="E378" s="9" t="s">
        <v>26</v>
      </c>
      <c r="F378" s="10" t="str">
        <f>VLOOKUP(H378,[1]検索データ!$A:$C,3,FALSE)</f>
        <v>三重</v>
      </c>
      <c r="G378" s="10" t="str">
        <f>VLOOKUP(H378,[1]検索データ!$A:$B,2,FALSE)</f>
        <v>関西</v>
      </c>
      <c r="H378" s="9" t="s">
        <v>918</v>
      </c>
      <c r="I378" s="9" t="str">
        <f t="shared" si="5"/>
        <v>5</v>
      </c>
      <c r="J378" s="11" t="s">
        <v>85</v>
      </c>
      <c r="K378" s="7" t="s">
        <v>326</v>
      </c>
      <c r="L378" s="9"/>
      <c r="M378" s="9"/>
      <c r="N378" s="9"/>
      <c r="O378" s="9"/>
      <c r="P378" s="9">
        <v>1</v>
      </c>
      <c r="Q378" s="9"/>
      <c r="R378" s="9"/>
      <c r="S378" s="9"/>
      <c r="T378" s="9"/>
      <c r="U378" s="9"/>
      <c r="V378" s="9">
        <v>1</v>
      </c>
      <c r="W378" s="9"/>
      <c r="X378" s="9">
        <v>1</v>
      </c>
      <c r="Y378" s="9"/>
      <c r="Z378" s="9"/>
      <c r="AA378" s="9"/>
      <c r="AB378" s="9"/>
      <c r="AC378" s="9"/>
      <c r="AD378" s="9"/>
      <c r="AE378" s="9">
        <v>1</v>
      </c>
      <c r="AF378" s="9"/>
      <c r="AG378" s="9"/>
      <c r="AH378" s="9"/>
      <c r="AI378" s="9"/>
      <c r="AJ378" s="9">
        <v>1</v>
      </c>
      <c r="AK378" s="9"/>
      <c r="AL378" s="9"/>
      <c r="AM378" s="9"/>
      <c r="AN378" s="9"/>
      <c r="AO378" s="9"/>
      <c r="AP378" s="9">
        <v>1</v>
      </c>
      <c r="AQ378" s="12" t="s">
        <v>934</v>
      </c>
      <c r="AR378" s="12" t="s">
        <v>935</v>
      </c>
      <c r="AS378" s="12" t="s">
        <v>936</v>
      </c>
    </row>
    <row r="379" spans="1:45" ht="72" customHeight="1">
      <c r="A379" s="8">
        <f>VLOOKUP(H379,[1]検索データ!$A:$E,5,FALSE)</f>
        <v>239</v>
      </c>
      <c r="B379" s="9">
        <v>251</v>
      </c>
      <c r="C379" s="9"/>
      <c r="D379" s="9">
        <v>377</v>
      </c>
      <c r="E379" s="9" t="s">
        <v>26</v>
      </c>
      <c r="F379" s="10" t="str">
        <f>VLOOKUP(H379,[1]検索データ!$A:$C,3,FALSE)</f>
        <v>三重</v>
      </c>
      <c r="G379" s="10" t="str">
        <f>VLOOKUP(H379,[1]検索データ!$A:$B,2,FALSE)</f>
        <v>関西</v>
      </c>
      <c r="H379" s="9" t="s">
        <v>918</v>
      </c>
      <c r="I379" s="9" t="str">
        <f t="shared" si="5"/>
        <v>2</v>
      </c>
      <c r="J379" s="11" t="s">
        <v>919</v>
      </c>
      <c r="K379" s="7" t="s">
        <v>40</v>
      </c>
      <c r="L379" s="9"/>
      <c r="M379" s="9"/>
      <c r="N379" s="9">
        <v>1</v>
      </c>
      <c r="O379" s="9"/>
      <c r="P379" s="9"/>
      <c r="Q379" s="9"/>
      <c r="R379" s="9"/>
      <c r="S379" s="9"/>
      <c r="T379" s="9"/>
      <c r="U379" s="9"/>
      <c r="V379" s="9">
        <v>1</v>
      </c>
      <c r="W379" s="9"/>
      <c r="X379" s="9">
        <v>1</v>
      </c>
      <c r="Y379" s="9"/>
      <c r="Z379" s="9"/>
      <c r="AA379" s="9"/>
      <c r="AB379" s="9"/>
      <c r="AC379" s="9">
        <v>1</v>
      </c>
      <c r="AD379" s="9"/>
      <c r="AE379" s="9"/>
      <c r="AF379" s="9"/>
      <c r="AG379" s="9"/>
      <c r="AH379" s="9">
        <v>1</v>
      </c>
      <c r="AI379" s="9"/>
      <c r="AJ379" s="9"/>
      <c r="AK379" s="9"/>
      <c r="AL379" s="9"/>
      <c r="AM379" s="9">
        <v>1</v>
      </c>
      <c r="AN379" s="9"/>
      <c r="AO379" s="9"/>
      <c r="AP379" s="9"/>
      <c r="AQ379" s="12"/>
      <c r="AR379" s="12" t="s">
        <v>937</v>
      </c>
      <c r="AS379" s="12"/>
    </row>
    <row r="380" spans="1:45" ht="42" customHeight="1">
      <c r="A380" s="8">
        <f>VLOOKUP(H380,[1]検索データ!$A:$E,5,FALSE)</f>
        <v>239</v>
      </c>
      <c r="B380" s="9">
        <v>252</v>
      </c>
      <c r="C380" s="9"/>
      <c r="D380" s="9">
        <v>378</v>
      </c>
      <c r="E380" s="9" t="s">
        <v>33</v>
      </c>
      <c r="F380" s="10" t="str">
        <f>VLOOKUP(H380,[1]検索データ!$A:$C,3,FALSE)</f>
        <v>三重</v>
      </c>
      <c r="G380" s="10" t="str">
        <f>VLOOKUP(H380,[1]検索データ!$A:$B,2,FALSE)</f>
        <v>関西</v>
      </c>
      <c r="H380" s="9" t="s">
        <v>918</v>
      </c>
      <c r="I380" s="9" t="str">
        <f t="shared" si="5"/>
        <v>3</v>
      </c>
      <c r="J380" s="11" t="s">
        <v>155</v>
      </c>
      <c r="K380" s="7" t="s">
        <v>222</v>
      </c>
      <c r="L380" s="9"/>
      <c r="M380" s="9"/>
      <c r="N380" s="9"/>
      <c r="O380" s="9"/>
      <c r="P380" s="9">
        <v>1</v>
      </c>
      <c r="Q380" s="9"/>
      <c r="R380" s="9"/>
      <c r="S380" s="9"/>
      <c r="T380" s="9">
        <v>1</v>
      </c>
      <c r="U380" s="9"/>
      <c r="V380" s="9"/>
      <c r="W380" s="9"/>
      <c r="X380" s="9">
        <v>1</v>
      </c>
      <c r="Y380" s="9"/>
      <c r="Z380" s="9"/>
      <c r="AA380" s="9"/>
      <c r="AB380" s="9"/>
      <c r="AC380" s="9"/>
      <c r="AD380" s="9">
        <v>1</v>
      </c>
      <c r="AE380" s="9"/>
      <c r="AF380" s="9"/>
      <c r="AG380" s="9"/>
      <c r="AH380" s="9"/>
      <c r="AI380" s="9">
        <v>1</v>
      </c>
      <c r="AJ380" s="9"/>
      <c r="AK380" s="9"/>
      <c r="AL380" s="9"/>
      <c r="AM380" s="9"/>
      <c r="AN380" s="9">
        <v>1</v>
      </c>
      <c r="AO380" s="9"/>
      <c r="AP380" s="9"/>
      <c r="AQ380" s="12"/>
      <c r="AR380" s="12" t="s">
        <v>938</v>
      </c>
      <c r="AS380" s="12"/>
    </row>
    <row r="381" spans="1:45" ht="91.5" customHeight="1">
      <c r="A381" s="8">
        <f>VLOOKUP(H381,[1]検索データ!$A:$E,5,FALSE)</f>
        <v>239</v>
      </c>
      <c r="B381" s="9">
        <v>255</v>
      </c>
      <c r="C381" s="9"/>
      <c r="D381" s="9">
        <v>379</v>
      </c>
      <c r="E381" s="9" t="s">
        <v>26</v>
      </c>
      <c r="F381" s="10" t="str">
        <f>VLOOKUP(H381,[1]検索データ!$A:$C,3,FALSE)</f>
        <v>三重</v>
      </c>
      <c r="G381" s="10" t="str">
        <f>VLOOKUP(H381,[1]検索データ!$A:$B,2,FALSE)</f>
        <v>関西</v>
      </c>
      <c r="H381" s="9" t="s">
        <v>918</v>
      </c>
      <c r="I381" s="9" t="str">
        <f t="shared" si="5"/>
        <v>4</v>
      </c>
      <c r="J381" s="11" t="s">
        <v>269</v>
      </c>
      <c r="K381" s="7" t="s">
        <v>40</v>
      </c>
      <c r="L381" s="9"/>
      <c r="M381" s="9"/>
      <c r="N381" s="9">
        <v>1</v>
      </c>
      <c r="O381" s="9"/>
      <c r="P381" s="9"/>
      <c r="Q381" s="9"/>
      <c r="R381" s="9"/>
      <c r="S381" s="9"/>
      <c r="T381" s="9">
        <v>1</v>
      </c>
      <c r="U381" s="9"/>
      <c r="V381" s="9"/>
      <c r="W381" s="9"/>
      <c r="X381" s="9"/>
      <c r="Y381" s="9"/>
      <c r="Z381" s="9">
        <v>1</v>
      </c>
      <c r="AA381" s="9"/>
      <c r="AB381" s="9"/>
      <c r="AC381" s="9"/>
      <c r="AD381" s="9">
        <v>1</v>
      </c>
      <c r="AE381" s="9"/>
      <c r="AF381" s="9"/>
      <c r="AG381" s="9"/>
      <c r="AH381" s="9">
        <v>1</v>
      </c>
      <c r="AI381" s="9"/>
      <c r="AJ381" s="9"/>
      <c r="AK381" s="9"/>
      <c r="AL381" s="9"/>
      <c r="AM381" s="9"/>
      <c r="AN381" s="9"/>
      <c r="AO381" s="9">
        <v>1</v>
      </c>
      <c r="AP381" s="9"/>
      <c r="AQ381" s="12" t="s">
        <v>939</v>
      </c>
      <c r="AR381" s="12" t="s">
        <v>940</v>
      </c>
      <c r="AS381" s="12" t="s">
        <v>941</v>
      </c>
    </row>
    <row r="382" spans="1:45" ht="42" customHeight="1">
      <c r="A382" s="8">
        <f>VLOOKUP(H382,[1]検索データ!$A:$E,5,FALSE)</f>
        <v>239</v>
      </c>
      <c r="B382" s="9">
        <v>257</v>
      </c>
      <c r="C382" s="9"/>
      <c r="D382" s="9">
        <v>380</v>
      </c>
      <c r="E382" s="9" t="s">
        <v>26</v>
      </c>
      <c r="F382" s="10" t="str">
        <f>VLOOKUP(H382,[1]検索データ!$A:$C,3,FALSE)</f>
        <v>三重</v>
      </c>
      <c r="G382" s="10" t="str">
        <f>VLOOKUP(H382,[1]検索データ!$A:$B,2,FALSE)</f>
        <v>関西</v>
      </c>
      <c r="H382" s="9" t="s">
        <v>918</v>
      </c>
      <c r="I382" s="9" t="str">
        <f t="shared" si="5"/>
        <v>5</v>
      </c>
      <c r="J382" s="11" t="s">
        <v>51</v>
      </c>
      <c r="K382" s="7" t="s">
        <v>40</v>
      </c>
      <c r="L382" s="9"/>
      <c r="M382" s="9"/>
      <c r="N382" s="9"/>
      <c r="O382" s="9"/>
      <c r="P382" s="9"/>
      <c r="Q382" s="9">
        <v>1</v>
      </c>
      <c r="R382" s="9"/>
      <c r="S382" s="9"/>
      <c r="T382" s="9">
        <v>1</v>
      </c>
      <c r="U382" s="9"/>
      <c r="V382" s="9"/>
      <c r="W382" s="9"/>
      <c r="X382" s="9"/>
      <c r="Y382" s="9">
        <v>1</v>
      </c>
      <c r="Z382" s="9"/>
      <c r="AA382" s="9"/>
      <c r="AB382" s="9"/>
      <c r="AC382" s="9"/>
      <c r="AD382" s="9">
        <v>1</v>
      </c>
      <c r="AE382" s="9"/>
      <c r="AF382" s="9"/>
      <c r="AG382" s="9"/>
      <c r="AH382" s="9"/>
      <c r="AI382" s="9">
        <v>1</v>
      </c>
      <c r="AJ382" s="9"/>
      <c r="AK382" s="9"/>
      <c r="AL382" s="9"/>
      <c r="AM382" s="9"/>
      <c r="AN382" s="9">
        <v>1</v>
      </c>
      <c r="AO382" s="9"/>
      <c r="AP382" s="9"/>
      <c r="AQ382" s="12"/>
      <c r="AR382" s="12" t="s">
        <v>942</v>
      </c>
      <c r="AS382" s="12"/>
    </row>
    <row r="383" spans="1:45" ht="121.5" customHeight="1">
      <c r="A383" s="8">
        <f>VLOOKUP(H383,[1]検索データ!$A:$E,5,FALSE)</f>
        <v>239</v>
      </c>
      <c r="B383" s="9">
        <v>273</v>
      </c>
      <c r="C383" s="9"/>
      <c r="D383" s="9">
        <v>381</v>
      </c>
      <c r="E383" s="9" t="s">
        <v>26</v>
      </c>
      <c r="F383" s="10" t="str">
        <f>VLOOKUP(H383,[1]検索データ!$A:$C,3,FALSE)</f>
        <v>三重</v>
      </c>
      <c r="G383" s="10" t="str">
        <f>VLOOKUP(H383,[1]検索データ!$A:$B,2,FALSE)</f>
        <v>関西</v>
      </c>
      <c r="H383" s="9" t="s">
        <v>918</v>
      </c>
      <c r="I383" s="9" t="str">
        <f t="shared" si="5"/>
        <v>4</v>
      </c>
      <c r="J383" s="11" t="s">
        <v>366</v>
      </c>
      <c r="K383" s="7" t="s">
        <v>140</v>
      </c>
      <c r="L383" s="9"/>
      <c r="M383" s="9"/>
      <c r="N383" s="9"/>
      <c r="O383" s="9"/>
      <c r="P383" s="9"/>
      <c r="Q383" s="9">
        <v>1</v>
      </c>
      <c r="R383" s="9"/>
      <c r="S383" s="9"/>
      <c r="T383" s="9"/>
      <c r="U383" s="9">
        <v>1</v>
      </c>
      <c r="V383" s="9"/>
      <c r="W383" s="9"/>
      <c r="X383" s="9"/>
      <c r="Y383" s="9">
        <v>1</v>
      </c>
      <c r="Z383" s="9"/>
      <c r="AA383" s="9"/>
      <c r="AB383" s="9"/>
      <c r="AC383" s="9"/>
      <c r="AD383" s="9"/>
      <c r="AE383" s="9">
        <v>1</v>
      </c>
      <c r="AF383" s="9"/>
      <c r="AG383" s="9"/>
      <c r="AH383" s="9"/>
      <c r="AI383" s="9">
        <v>1</v>
      </c>
      <c r="AJ383" s="9"/>
      <c r="AK383" s="9"/>
      <c r="AL383" s="9"/>
      <c r="AM383" s="9"/>
      <c r="AN383" s="9">
        <v>1</v>
      </c>
      <c r="AO383" s="9"/>
      <c r="AP383" s="9"/>
      <c r="AQ383" s="12"/>
      <c r="AR383" s="12"/>
      <c r="AS383" s="12" t="s">
        <v>943</v>
      </c>
    </row>
    <row r="384" spans="1:45" ht="61.5" customHeight="1">
      <c r="A384" s="8">
        <f>VLOOKUP(H384,[1]検索データ!$A:$E,5,FALSE)</f>
        <v>242</v>
      </c>
      <c r="B384" s="9">
        <v>63</v>
      </c>
      <c r="C384" s="9" t="s">
        <v>203</v>
      </c>
      <c r="D384" s="9">
        <v>382</v>
      </c>
      <c r="E384" s="9" t="s">
        <v>33</v>
      </c>
      <c r="F384" s="10" t="str">
        <f>VLOOKUP(H384,[1]検索データ!$A:$C,3,FALSE)</f>
        <v>三重</v>
      </c>
      <c r="G384" s="10" t="str">
        <f>VLOOKUP(H384,[1]検索データ!$A:$B,2,FALSE)</f>
        <v>紀勢</v>
      </c>
      <c r="H384" s="9" t="s">
        <v>203</v>
      </c>
      <c r="I384" s="9" t="str">
        <f t="shared" si="5"/>
        <v>6</v>
      </c>
      <c r="J384" s="11" t="s">
        <v>98</v>
      </c>
      <c r="K384" s="7" t="s">
        <v>36</v>
      </c>
      <c r="L384" s="9"/>
      <c r="M384" s="9">
        <v>1</v>
      </c>
      <c r="N384" s="9"/>
      <c r="O384" s="9"/>
      <c r="P384" s="9"/>
      <c r="Q384" s="9"/>
      <c r="R384" s="9">
        <v>1</v>
      </c>
      <c r="S384" s="9"/>
      <c r="T384" s="9"/>
      <c r="U384" s="9"/>
      <c r="V384" s="9"/>
      <c r="W384" s="9">
        <v>1</v>
      </c>
      <c r="X384" s="9"/>
      <c r="Y384" s="9"/>
      <c r="Z384" s="9"/>
      <c r="AA384" s="9"/>
      <c r="AB384" s="9"/>
      <c r="AC384" s="9">
        <v>1</v>
      </c>
      <c r="AD384" s="9"/>
      <c r="AE384" s="9"/>
      <c r="AF384" s="9"/>
      <c r="AG384" s="9"/>
      <c r="AH384" s="9">
        <v>1</v>
      </c>
      <c r="AI384" s="9"/>
      <c r="AJ384" s="9"/>
      <c r="AK384" s="9"/>
      <c r="AL384" s="9"/>
      <c r="AM384" s="9"/>
      <c r="AN384" s="9"/>
      <c r="AO384" s="9"/>
      <c r="AP384" s="9">
        <v>1</v>
      </c>
      <c r="AQ384" s="12" t="s">
        <v>944</v>
      </c>
      <c r="AR384" s="12" t="s">
        <v>945</v>
      </c>
      <c r="AS384" s="12" t="s">
        <v>946</v>
      </c>
    </row>
    <row r="385" spans="1:45" ht="39" customHeight="1">
      <c r="A385" s="8">
        <f>VLOOKUP(H385,[1]検索データ!$A:$E,5,FALSE)</f>
        <v>242</v>
      </c>
      <c r="B385" s="9">
        <v>81</v>
      </c>
      <c r="C385" s="9"/>
      <c r="D385" s="9">
        <v>383</v>
      </c>
      <c r="E385" s="9" t="s">
        <v>33</v>
      </c>
      <c r="F385" s="10" t="str">
        <f>VLOOKUP(H385,[1]検索データ!$A:$C,3,FALSE)</f>
        <v>三重</v>
      </c>
      <c r="G385" s="10" t="str">
        <f>VLOOKUP(H385,[1]検索データ!$A:$B,2,FALSE)</f>
        <v>紀勢</v>
      </c>
      <c r="H385" s="9" t="s">
        <v>203</v>
      </c>
      <c r="I385" s="9" t="str">
        <f t="shared" si="5"/>
        <v>6</v>
      </c>
      <c r="J385" s="11" t="s">
        <v>35</v>
      </c>
      <c r="K385" s="7" t="s">
        <v>36</v>
      </c>
      <c r="L385" s="9"/>
      <c r="M385" s="9"/>
      <c r="N385" s="9"/>
      <c r="O385" s="9">
        <v>1</v>
      </c>
      <c r="P385" s="9"/>
      <c r="Q385" s="9"/>
      <c r="R385" s="9"/>
      <c r="S385" s="9"/>
      <c r="T385" s="9"/>
      <c r="U385" s="9">
        <v>1</v>
      </c>
      <c r="V385" s="9"/>
      <c r="W385" s="9"/>
      <c r="X385" s="9"/>
      <c r="Y385" s="9">
        <v>1</v>
      </c>
      <c r="Z385" s="9"/>
      <c r="AA385" s="9"/>
      <c r="AB385" s="9"/>
      <c r="AC385" s="9"/>
      <c r="AD385" s="9">
        <v>1</v>
      </c>
      <c r="AE385" s="9"/>
      <c r="AF385" s="9"/>
      <c r="AG385" s="9"/>
      <c r="AH385" s="9"/>
      <c r="AI385" s="9"/>
      <c r="AJ385" s="9">
        <v>1</v>
      </c>
      <c r="AK385" s="9"/>
      <c r="AL385" s="9"/>
      <c r="AM385" s="9"/>
      <c r="AN385" s="9">
        <v>1</v>
      </c>
      <c r="AO385" s="9"/>
      <c r="AP385" s="9"/>
      <c r="AQ385" s="12"/>
      <c r="AR385" s="12"/>
      <c r="AS385" s="12" t="s">
        <v>947</v>
      </c>
    </row>
    <row r="386" spans="1:45" ht="71.25" customHeight="1">
      <c r="A386" s="8">
        <f>VLOOKUP(H386,[1]検索データ!$A:$E,5,FALSE)</f>
        <v>242</v>
      </c>
      <c r="B386" s="9">
        <v>129</v>
      </c>
      <c r="C386" s="9"/>
      <c r="D386" s="9">
        <v>384</v>
      </c>
      <c r="E386" s="9" t="s">
        <v>33</v>
      </c>
      <c r="F386" s="10" t="str">
        <f>VLOOKUP(H386,[1]検索データ!$A:$C,3,FALSE)</f>
        <v>三重</v>
      </c>
      <c r="G386" s="10" t="str">
        <f>VLOOKUP(H386,[1]検索データ!$A:$B,2,FALSE)</f>
        <v>紀勢</v>
      </c>
      <c r="H386" s="9" t="s">
        <v>203</v>
      </c>
      <c r="I386" s="9" t="str">
        <f t="shared" si="5"/>
        <v>6</v>
      </c>
      <c r="J386" s="11" t="s">
        <v>98</v>
      </c>
      <c r="K386" s="7" t="s">
        <v>36</v>
      </c>
      <c r="L386" s="9"/>
      <c r="M386" s="9"/>
      <c r="N386" s="9"/>
      <c r="O386" s="9">
        <v>1</v>
      </c>
      <c r="P386" s="9"/>
      <c r="Q386" s="9"/>
      <c r="R386" s="9"/>
      <c r="S386" s="9"/>
      <c r="T386" s="9">
        <v>1</v>
      </c>
      <c r="U386" s="9"/>
      <c r="V386" s="9"/>
      <c r="W386" s="9"/>
      <c r="X386" s="9"/>
      <c r="Y386" s="9">
        <v>1</v>
      </c>
      <c r="Z386" s="9"/>
      <c r="AA386" s="9"/>
      <c r="AB386" s="9"/>
      <c r="AC386" s="9"/>
      <c r="AD386" s="9"/>
      <c r="AE386" s="9"/>
      <c r="AF386" s="9">
        <v>1</v>
      </c>
      <c r="AG386" s="9"/>
      <c r="AH386" s="9"/>
      <c r="AI386" s="9"/>
      <c r="AJ386" s="9"/>
      <c r="AK386" s="9"/>
      <c r="AL386" s="9"/>
      <c r="AM386" s="9"/>
      <c r="AN386" s="9"/>
      <c r="AO386" s="9"/>
      <c r="AP386" s="9">
        <v>1</v>
      </c>
      <c r="AQ386" s="12" t="s">
        <v>948</v>
      </c>
      <c r="AR386" s="12" t="s">
        <v>949</v>
      </c>
      <c r="AS386" s="12" t="s">
        <v>950</v>
      </c>
    </row>
    <row r="387" spans="1:45" ht="98.25" customHeight="1">
      <c r="A387" s="8">
        <f>VLOOKUP(H387,[1]検索データ!$A:$E,5,FALSE)</f>
        <v>242</v>
      </c>
      <c r="B387" s="9">
        <v>155</v>
      </c>
      <c r="C387" s="9"/>
      <c r="D387" s="9">
        <v>385</v>
      </c>
      <c r="E387" s="9" t="s">
        <v>33</v>
      </c>
      <c r="F387" s="10" t="str">
        <f>VLOOKUP(H387,[1]検索データ!$A:$C,3,FALSE)</f>
        <v>三重</v>
      </c>
      <c r="G387" s="10" t="str">
        <f>VLOOKUP(H387,[1]検索データ!$A:$B,2,FALSE)</f>
        <v>紀勢</v>
      </c>
      <c r="H387" s="9" t="s">
        <v>203</v>
      </c>
      <c r="I387" s="9" t="str">
        <f t="shared" ref="I387:I450" si="6">LEFT(J387,1)</f>
        <v>6</v>
      </c>
      <c r="J387" s="11" t="s">
        <v>48</v>
      </c>
      <c r="K387" s="7" t="s">
        <v>36</v>
      </c>
      <c r="L387" s="9"/>
      <c r="M387" s="9"/>
      <c r="N387" s="9"/>
      <c r="O387" s="9"/>
      <c r="P387" s="9">
        <v>1</v>
      </c>
      <c r="Q387" s="9"/>
      <c r="R387" s="9"/>
      <c r="S387" s="9"/>
      <c r="T387" s="9">
        <v>1</v>
      </c>
      <c r="U387" s="9"/>
      <c r="V387" s="9"/>
      <c r="W387" s="9"/>
      <c r="X387" s="9"/>
      <c r="Y387" s="9"/>
      <c r="Z387" s="9"/>
      <c r="AA387" s="9">
        <v>1</v>
      </c>
      <c r="AB387" s="9"/>
      <c r="AC387" s="9"/>
      <c r="AD387" s="9"/>
      <c r="AE387" s="9">
        <v>1</v>
      </c>
      <c r="AF387" s="9"/>
      <c r="AG387" s="9"/>
      <c r="AH387" s="9"/>
      <c r="AI387" s="9"/>
      <c r="AJ387" s="9">
        <v>1</v>
      </c>
      <c r="AK387" s="9"/>
      <c r="AL387" s="9"/>
      <c r="AM387" s="9"/>
      <c r="AN387" s="9"/>
      <c r="AO387" s="9"/>
      <c r="AP387" s="9"/>
      <c r="AQ387" s="12" t="s">
        <v>951</v>
      </c>
      <c r="AR387" s="12" t="s">
        <v>952</v>
      </c>
      <c r="AS387" s="12" t="s">
        <v>953</v>
      </c>
    </row>
    <row r="388" spans="1:45" ht="96" customHeight="1">
      <c r="A388" s="8">
        <f>VLOOKUP(H388,[1]検索データ!$A:$E,5,FALSE)</f>
        <v>242</v>
      </c>
      <c r="B388" s="9">
        <v>166</v>
      </c>
      <c r="C388" s="9"/>
      <c r="D388" s="9">
        <v>386</v>
      </c>
      <c r="E388" s="9" t="s">
        <v>33</v>
      </c>
      <c r="F388" s="10" t="str">
        <f>VLOOKUP(H388,[1]検索データ!$A:$C,3,FALSE)</f>
        <v>三重</v>
      </c>
      <c r="G388" s="10" t="str">
        <f>VLOOKUP(H388,[1]検索データ!$A:$B,2,FALSE)</f>
        <v>紀勢</v>
      </c>
      <c r="H388" s="9" t="s">
        <v>203</v>
      </c>
      <c r="I388" s="9" t="str">
        <f t="shared" si="6"/>
        <v>7</v>
      </c>
      <c r="J388" s="11" t="s">
        <v>59</v>
      </c>
      <c r="K388" s="7"/>
      <c r="L388" s="9"/>
      <c r="M388" s="9"/>
      <c r="N388" s="9">
        <v>1</v>
      </c>
      <c r="O388" s="9"/>
      <c r="P388" s="9"/>
      <c r="Q388" s="9"/>
      <c r="R388" s="9"/>
      <c r="S388" s="9"/>
      <c r="T388" s="9">
        <v>1</v>
      </c>
      <c r="U388" s="9"/>
      <c r="V388" s="9"/>
      <c r="W388" s="9"/>
      <c r="X388" s="9"/>
      <c r="Y388" s="9">
        <v>1</v>
      </c>
      <c r="Z388" s="9"/>
      <c r="AA388" s="9"/>
      <c r="AB388" s="9"/>
      <c r="AC388" s="9"/>
      <c r="AD388" s="9"/>
      <c r="AE388" s="9">
        <v>1</v>
      </c>
      <c r="AF388" s="9"/>
      <c r="AG388" s="9"/>
      <c r="AH388" s="9"/>
      <c r="AI388" s="9"/>
      <c r="AJ388" s="9"/>
      <c r="AK388" s="9"/>
      <c r="AL388" s="9"/>
      <c r="AM388" s="9"/>
      <c r="AN388" s="9"/>
      <c r="AO388" s="9"/>
      <c r="AP388" s="9">
        <v>1</v>
      </c>
      <c r="AQ388" s="12" t="s">
        <v>954</v>
      </c>
      <c r="AR388" s="12" t="s">
        <v>955</v>
      </c>
      <c r="AS388" s="12" t="s">
        <v>956</v>
      </c>
    </row>
    <row r="389" spans="1:45" ht="54" customHeight="1">
      <c r="A389" s="8">
        <f>VLOOKUP(H389,[1]検索データ!$A:$E,5,FALSE)</f>
        <v>242</v>
      </c>
      <c r="B389" s="9">
        <v>180</v>
      </c>
      <c r="C389" s="9"/>
      <c r="D389" s="9">
        <v>387</v>
      </c>
      <c r="E389" s="9" t="s">
        <v>33</v>
      </c>
      <c r="F389" s="10" t="str">
        <f>VLOOKUP(H389,[1]検索データ!$A:$C,3,FALSE)</f>
        <v>三重</v>
      </c>
      <c r="G389" s="10" t="str">
        <f>VLOOKUP(H389,[1]検索データ!$A:$B,2,FALSE)</f>
        <v>紀勢</v>
      </c>
      <c r="H389" s="9" t="s">
        <v>203</v>
      </c>
      <c r="I389" s="9" t="str">
        <f t="shared" si="6"/>
        <v>4</v>
      </c>
      <c r="J389" s="11" t="s">
        <v>221</v>
      </c>
      <c r="K389" s="7" t="s">
        <v>40</v>
      </c>
      <c r="L389" s="9"/>
      <c r="M389" s="9"/>
      <c r="N389" s="9"/>
      <c r="O389" s="9"/>
      <c r="P389" s="9">
        <v>1</v>
      </c>
      <c r="Q389" s="9"/>
      <c r="R389" s="9"/>
      <c r="S389" s="9"/>
      <c r="T389" s="9"/>
      <c r="U389" s="9">
        <v>1</v>
      </c>
      <c r="V389" s="9"/>
      <c r="W389" s="9"/>
      <c r="X389" s="9"/>
      <c r="Y389" s="9"/>
      <c r="Z389" s="9">
        <v>1</v>
      </c>
      <c r="AA389" s="9"/>
      <c r="AB389" s="9"/>
      <c r="AC389" s="9">
        <v>1</v>
      </c>
      <c r="AD389" s="9"/>
      <c r="AE389" s="9"/>
      <c r="AF389" s="9"/>
      <c r="AG389" s="9"/>
      <c r="AH389" s="9"/>
      <c r="AI389" s="9">
        <v>1</v>
      </c>
      <c r="AJ389" s="9"/>
      <c r="AK389" s="9"/>
      <c r="AL389" s="9"/>
      <c r="AM389" s="9"/>
      <c r="AN389" s="9"/>
      <c r="AO389" s="9"/>
      <c r="AP389" s="9"/>
      <c r="AQ389" s="12"/>
      <c r="AR389" s="12" t="s">
        <v>957</v>
      </c>
      <c r="AS389" s="12" t="s">
        <v>958</v>
      </c>
    </row>
    <row r="390" spans="1:45" ht="115.5" customHeight="1">
      <c r="A390" s="8">
        <f>VLOOKUP(H390,[1]検索データ!$A:$E,5,FALSE)</f>
        <v>242</v>
      </c>
      <c r="B390" s="9">
        <v>186</v>
      </c>
      <c r="C390" s="9"/>
      <c r="D390" s="9">
        <v>388</v>
      </c>
      <c r="E390" s="9" t="s">
        <v>26</v>
      </c>
      <c r="F390" s="10" t="str">
        <f>VLOOKUP(H390,[1]検索データ!$A:$C,3,FALSE)</f>
        <v>三重</v>
      </c>
      <c r="G390" s="10" t="str">
        <f>VLOOKUP(H390,[1]検索データ!$A:$B,2,FALSE)</f>
        <v>紀勢</v>
      </c>
      <c r="H390" s="9" t="s">
        <v>203</v>
      </c>
      <c r="I390" s="9" t="str">
        <f t="shared" si="6"/>
        <v>7</v>
      </c>
      <c r="J390" s="11" t="s">
        <v>63</v>
      </c>
      <c r="K390" s="7"/>
      <c r="L390" s="9"/>
      <c r="M390" s="9"/>
      <c r="N390" s="9"/>
      <c r="O390" s="9"/>
      <c r="P390" s="9">
        <v>1</v>
      </c>
      <c r="Q390" s="9"/>
      <c r="R390" s="9"/>
      <c r="S390" s="9"/>
      <c r="T390" s="9"/>
      <c r="U390" s="9"/>
      <c r="V390" s="9">
        <v>1</v>
      </c>
      <c r="W390" s="9"/>
      <c r="X390" s="9"/>
      <c r="Y390" s="9"/>
      <c r="Z390" s="9"/>
      <c r="AA390" s="9">
        <v>1</v>
      </c>
      <c r="AB390" s="9"/>
      <c r="AC390" s="9"/>
      <c r="AD390" s="9"/>
      <c r="AE390" s="9">
        <v>1</v>
      </c>
      <c r="AF390" s="9"/>
      <c r="AG390" s="9"/>
      <c r="AH390" s="9"/>
      <c r="AI390" s="9">
        <v>1</v>
      </c>
      <c r="AJ390" s="9"/>
      <c r="AK390" s="9"/>
      <c r="AL390" s="9"/>
      <c r="AM390" s="9"/>
      <c r="AN390" s="9">
        <v>1</v>
      </c>
      <c r="AO390" s="9"/>
      <c r="AP390" s="9"/>
      <c r="AQ390" s="12" t="s">
        <v>959</v>
      </c>
      <c r="AR390" s="12" t="s">
        <v>960</v>
      </c>
      <c r="AS390" s="12" t="s">
        <v>961</v>
      </c>
    </row>
    <row r="391" spans="1:45" ht="90" customHeight="1">
      <c r="A391" s="8">
        <f>VLOOKUP(H391,[1]検索データ!$A:$E,5,FALSE)</f>
        <v>242</v>
      </c>
      <c r="B391" s="9">
        <v>187</v>
      </c>
      <c r="C391" s="9"/>
      <c r="D391" s="9">
        <v>389</v>
      </c>
      <c r="E391" s="9" t="s">
        <v>33</v>
      </c>
      <c r="F391" s="10" t="str">
        <f>VLOOKUP(H391,[1]検索データ!$A:$C,3,FALSE)</f>
        <v>三重</v>
      </c>
      <c r="G391" s="10" t="str">
        <f>VLOOKUP(H391,[1]検索データ!$A:$B,2,FALSE)</f>
        <v>紀勢</v>
      </c>
      <c r="H391" s="9" t="s">
        <v>203</v>
      </c>
      <c r="I391" s="9" t="str">
        <f t="shared" si="6"/>
        <v>8</v>
      </c>
      <c r="J391" s="11" t="s">
        <v>962</v>
      </c>
      <c r="K391" s="7"/>
      <c r="L391" s="9"/>
      <c r="M391" s="9"/>
      <c r="N391" s="9"/>
      <c r="O391" s="9"/>
      <c r="P391" s="9"/>
      <c r="Q391" s="9">
        <v>1</v>
      </c>
      <c r="R391" s="9"/>
      <c r="S391" s="9"/>
      <c r="T391" s="9"/>
      <c r="U391" s="9">
        <v>1</v>
      </c>
      <c r="V391" s="9"/>
      <c r="W391" s="9"/>
      <c r="X391" s="9"/>
      <c r="Y391" s="9"/>
      <c r="Z391" s="9"/>
      <c r="AA391" s="9">
        <v>1</v>
      </c>
      <c r="AB391" s="9"/>
      <c r="AC391" s="9"/>
      <c r="AD391" s="9"/>
      <c r="AE391" s="9"/>
      <c r="AF391" s="9">
        <v>1</v>
      </c>
      <c r="AG391" s="9"/>
      <c r="AH391" s="9"/>
      <c r="AI391" s="9"/>
      <c r="AJ391" s="9"/>
      <c r="AK391" s="9">
        <v>1</v>
      </c>
      <c r="AL391" s="9"/>
      <c r="AM391" s="9"/>
      <c r="AN391" s="9"/>
      <c r="AO391" s="9"/>
      <c r="AP391" s="9">
        <v>1</v>
      </c>
      <c r="AQ391" s="12" t="s">
        <v>963</v>
      </c>
      <c r="AR391" s="12" t="s">
        <v>964</v>
      </c>
      <c r="AS391" s="12" t="s">
        <v>965</v>
      </c>
    </row>
    <row r="392" spans="1:45" ht="42" customHeight="1">
      <c r="A392" s="8">
        <f>VLOOKUP(H392,[1]検索データ!$A:$E,5,FALSE)</f>
        <v>242</v>
      </c>
      <c r="B392" s="9">
        <v>247</v>
      </c>
      <c r="C392" s="9"/>
      <c r="D392" s="9">
        <v>390</v>
      </c>
      <c r="E392" s="9" t="s">
        <v>26</v>
      </c>
      <c r="F392" s="10" t="str">
        <f>VLOOKUP(H392,[1]検索データ!$A:$C,3,FALSE)</f>
        <v>三重</v>
      </c>
      <c r="G392" s="10" t="str">
        <f>VLOOKUP(H392,[1]検索データ!$A:$B,2,FALSE)</f>
        <v>紀勢</v>
      </c>
      <c r="H392" s="9" t="s">
        <v>203</v>
      </c>
      <c r="I392" s="9" t="str">
        <f t="shared" si="6"/>
        <v>7</v>
      </c>
      <c r="J392" s="11" t="s">
        <v>231</v>
      </c>
      <c r="K392" s="7"/>
      <c r="L392" s="9"/>
      <c r="M392" s="9"/>
      <c r="N392" s="9"/>
      <c r="O392" s="9"/>
      <c r="P392" s="9">
        <v>1</v>
      </c>
      <c r="Q392" s="9"/>
      <c r="R392" s="9"/>
      <c r="S392" s="9"/>
      <c r="T392" s="9">
        <v>1</v>
      </c>
      <c r="U392" s="9"/>
      <c r="V392" s="9"/>
      <c r="W392" s="9"/>
      <c r="X392" s="9"/>
      <c r="Y392" s="9"/>
      <c r="Z392" s="9">
        <v>1</v>
      </c>
      <c r="AA392" s="9"/>
      <c r="AB392" s="9"/>
      <c r="AC392" s="9"/>
      <c r="AD392" s="9">
        <v>1</v>
      </c>
      <c r="AE392" s="9"/>
      <c r="AF392" s="9"/>
      <c r="AG392" s="9"/>
      <c r="AH392" s="9"/>
      <c r="AI392" s="9">
        <v>1</v>
      </c>
      <c r="AJ392" s="9"/>
      <c r="AK392" s="9"/>
      <c r="AL392" s="9"/>
      <c r="AM392" s="9"/>
      <c r="AN392" s="9"/>
      <c r="AO392" s="9">
        <v>1</v>
      </c>
      <c r="AP392" s="9"/>
      <c r="AQ392" s="12"/>
      <c r="AR392" s="12" t="s">
        <v>966</v>
      </c>
      <c r="AS392" s="12"/>
    </row>
    <row r="393" spans="1:45" ht="104.25" customHeight="1">
      <c r="A393" s="8">
        <f>VLOOKUP(H393,[1]検索データ!$A:$E,5,FALSE)</f>
        <v>242</v>
      </c>
      <c r="B393" s="9">
        <v>312</v>
      </c>
      <c r="C393" s="9" t="s">
        <v>854</v>
      </c>
      <c r="D393" s="9">
        <v>391</v>
      </c>
      <c r="E393" s="9" t="s">
        <v>33</v>
      </c>
      <c r="F393" s="10" t="str">
        <f>VLOOKUP(H393,[1]検索データ!$A:$C,3,FALSE)</f>
        <v>三重</v>
      </c>
      <c r="G393" s="10" t="str">
        <f>VLOOKUP(H393,[1]検索データ!$A:$B,2,FALSE)</f>
        <v>紀勢</v>
      </c>
      <c r="H393" s="9" t="s">
        <v>203</v>
      </c>
      <c r="I393" s="9" t="str">
        <f t="shared" si="6"/>
        <v>7</v>
      </c>
      <c r="J393" s="11" t="s">
        <v>93</v>
      </c>
      <c r="K393" s="7" t="s">
        <v>967</v>
      </c>
      <c r="L393" s="9"/>
      <c r="M393" s="9"/>
      <c r="N393" s="9">
        <v>1</v>
      </c>
      <c r="O393" s="9"/>
      <c r="P393" s="9"/>
      <c r="Q393" s="9"/>
      <c r="R393" s="9">
        <v>1</v>
      </c>
      <c r="S393" s="9"/>
      <c r="T393" s="9"/>
      <c r="U393" s="9"/>
      <c r="V393" s="9"/>
      <c r="W393" s="9"/>
      <c r="X393" s="9"/>
      <c r="Y393" s="9"/>
      <c r="Z393" s="9"/>
      <c r="AA393" s="9"/>
      <c r="AB393" s="9"/>
      <c r="AC393" s="9">
        <v>1</v>
      </c>
      <c r="AD393" s="9"/>
      <c r="AE393" s="9"/>
      <c r="AF393" s="9"/>
      <c r="AG393" s="9"/>
      <c r="AH393" s="9"/>
      <c r="AI393" s="9"/>
      <c r="AJ393" s="9">
        <v>1</v>
      </c>
      <c r="AK393" s="9"/>
      <c r="AL393" s="9"/>
      <c r="AM393" s="9"/>
      <c r="AN393" s="9"/>
      <c r="AO393" s="9">
        <v>1</v>
      </c>
      <c r="AP393" s="9"/>
      <c r="AQ393" s="12" t="s">
        <v>968</v>
      </c>
      <c r="AR393" s="12" t="s">
        <v>969</v>
      </c>
      <c r="AS393" s="12" t="s">
        <v>970</v>
      </c>
    </row>
    <row r="394" spans="1:45" ht="72.75" customHeight="1">
      <c r="A394" s="8">
        <f>VLOOKUP(H394,[1]検索データ!$A:$E,5,FALSE)</f>
        <v>242</v>
      </c>
      <c r="B394" s="9">
        <v>376</v>
      </c>
      <c r="C394" s="9"/>
      <c r="D394" s="9">
        <v>392</v>
      </c>
      <c r="E394" s="9" t="s">
        <v>26</v>
      </c>
      <c r="F394" s="10" t="str">
        <f>VLOOKUP(H394,[1]検索データ!$A:$C,3,FALSE)</f>
        <v>三重</v>
      </c>
      <c r="G394" s="10" t="str">
        <f>VLOOKUP(H394,[1]検索データ!$A:$B,2,FALSE)</f>
        <v>紀勢</v>
      </c>
      <c r="H394" s="9" t="s">
        <v>203</v>
      </c>
      <c r="I394" s="9" t="str">
        <f t="shared" si="6"/>
        <v>8</v>
      </c>
      <c r="J394" s="11" t="s">
        <v>151</v>
      </c>
      <c r="K394" s="7" t="s">
        <v>44</v>
      </c>
      <c r="L394" s="9"/>
      <c r="M394" s="9"/>
      <c r="N394" s="9"/>
      <c r="O394" s="9"/>
      <c r="P394" s="9"/>
      <c r="Q394" s="9"/>
      <c r="R394" s="9"/>
      <c r="S394" s="9"/>
      <c r="T394" s="9">
        <v>1</v>
      </c>
      <c r="U394" s="9"/>
      <c r="V394" s="9"/>
      <c r="W394" s="9"/>
      <c r="X394" s="9"/>
      <c r="Y394" s="9">
        <v>1</v>
      </c>
      <c r="Z394" s="9"/>
      <c r="AA394" s="9"/>
      <c r="AB394" s="9"/>
      <c r="AC394" s="9"/>
      <c r="AD394" s="9"/>
      <c r="AE394" s="9"/>
      <c r="AF394" s="9">
        <v>1</v>
      </c>
      <c r="AG394" s="9"/>
      <c r="AH394" s="9"/>
      <c r="AI394" s="9"/>
      <c r="AJ394" s="9"/>
      <c r="AK394" s="9">
        <v>1</v>
      </c>
      <c r="AL394" s="9"/>
      <c r="AM394" s="9"/>
      <c r="AN394" s="9">
        <v>1</v>
      </c>
      <c r="AO394" s="9"/>
      <c r="AP394" s="9"/>
      <c r="AQ394" s="12" t="s">
        <v>971</v>
      </c>
      <c r="AR394" s="12" t="s">
        <v>972</v>
      </c>
      <c r="AS394" s="12" t="s">
        <v>973</v>
      </c>
    </row>
    <row r="395" spans="1:45" ht="160.5" customHeight="1">
      <c r="A395" s="8">
        <f>VLOOKUP(H395,[1]検索データ!$A:$E,5,FALSE)</f>
        <v>242</v>
      </c>
      <c r="B395" s="9">
        <v>387</v>
      </c>
      <c r="C395" s="9"/>
      <c r="D395" s="9">
        <v>393</v>
      </c>
      <c r="E395" s="9" t="s">
        <v>33</v>
      </c>
      <c r="F395" s="10" t="str">
        <f>VLOOKUP(H395,[1]検索データ!$A:$C,3,FALSE)</f>
        <v>三重</v>
      </c>
      <c r="G395" s="10" t="str">
        <f>VLOOKUP(H395,[1]検索データ!$A:$B,2,FALSE)</f>
        <v>紀勢</v>
      </c>
      <c r="H395" s="9" t="s">
        <v>203</v>
      </c>
      <c r="I395" s="9" t="str">
        <f t="shared" si="6"/>
        <v>7</v>
      </c>
      <c r="J395" s="11" t="s">
        <v>43</v>
      </c>
      <c r="K395" s="7" t="s">
        <v>75</v>
      </c>
      <c r="L395" s="9"/>
      <c r="M395" s="9"/>
      <c r="N395" s="9"/>
      <c r="O395" s="9"/>
      <c r="P395" s="9"/>
      <c r="Q395" s="9">
        <v>1</v>
      </c>
      <c r="R395" s="9"/>
      <c r="S395" s="9"/>
      <c r="T395" s="9">
        <v>1</v>
      </c>
      <c r="U395" s="9"/>
      <c r="V395" s="9"/>
      <c r="W395" s="9"/>
      <c r="X395" s="9"/>
      <c r="Y395" s="9"/>
      <c r="Z395" s="9"/>
      <c r="AA395" s="9">
        <v>1</v>
      </c>
      <c r="AB395" s="9"/>
      <c r="AC395" s="9"/>
      <c r="AD395" s="9"/>
      <c r="AE395" s="9">
        <v>1</v>
      </c>
      <c r="AF395" s="9"/>
      <c r="AG395" s="9"/>
      <c r="AH395" s="9">
        <v>1</v>
      </c>
      <c r="AI395" s="9"/>
      <c r="AJ395" s="9"/>
      <c r="AK395" s="9"/>
      <c r="AL395" s="9"/>
      <c r="AM395" s="9"/>
      <c r="AN395" s="9">
        <v>1</v>
      </c>
      <c r="AO395" s="9"/>
      <c r="AP395" s="9"/>
      <c r="AQ395" s="12" t="s">
        <v>974</v>
      </c>
      <c r="AR395" s="12" t="s">
        <v>975</v>
      </c>
      <c r="AS395" s="12"/>
    </row>
    <row r="396" spans="1:45" ht="90.75" customHeight="1">
      <c r="A396" s="8">
        <f>VLOOKUP(H396,[1]検索データ!$A:$E,5,FALSE)</f>
        <v>242</v>
      </c>
      <c r="B396" s="9">
        <v>419</v>
      </c>
      <c r="C396" s="9"/>
      <c r="D396" s="9">
        <v>394</v>
      </c>
      <c r="E396" s="9" t="s">
        <v>26</v>
      </c>
      <c r="F396" s="10" t="str">
        <f>VLOOKUP(H396,[1]検索データ!$A:$C,3,FALSE)</f>
        <v>三重</v>
      </c>
      <c r="G396" s="10" t="str">
        <f>VLOOKUP(H396,[1]検索データ!$A:$B,2,FALSE)</f>
        <v>紀勢</v>
      </c>
      <c r="H396" s="9" t="s">
        <v>203</v>
      </c>
      <c r="I396" s="9" t="str">
        <f t="shared" si="6"/>
        <v>7</v>
      </c>
      <c r="J396" s="11" t="s">
        <v>81</v>
      </c>
      <c r="K396" s="7" t="s">
        <v>44</v>
      </c>
      <c r="L396" s="9"/>
      <c r="M396" s="9"/>
      <c r="N396" s="9"/>
      <c r="O396" s="9"/>
      <c r="P396" s="9">
        <v>1</v>
      </c>
      <c r="Q396" s="9"/>
      <c r="R396" s="9"/>
      <c r="S396" s="9"/>
      <c r="T396" s="9"/>
      <c r="U396" s="9"/>
      <c r="V396" s="9">
        <v>1</v>
      </c>
      <c r="W396" s="9"/>
      <c r="X396" s="9"/>
      <c r="Y396" s="9"/>
      <c r="Z396" s="9"/>
      <c r="AA396" s="9">
        <v>1</v>
      </c>
      <c r="AB396" s="9"/>
      <c r="AC396" s="9"/>
      <c r="AD396" s="9"/>
      <c r="AE396" s="9"/>
      <c r="AF396" s="9">
        <v>1</v>
      </c>
      <c r="AG396" s="9"/>
      <c r="AH396" s="9"/>
      <c r="AI396" s="9"/>
      <c r="AJ396" s="9"/>
      <c r="AK396" s="9">
        <v>1</v>
      </c>
      <c r="AL396" s="9"/>
      <c r="AM396" s="9"/>
      <c r="AN396" s="9"/>
      <c r="AO396" s="9"/>
      <c r="AP396" s="9">
        <v>1</v>
      </c>
      <c r="AQ396" s="12" t="s">
        <v>976</v>
      </c>
      <c r="AR396" s="12" t="s">
        <v>977</v>
      </c>
      <c r="AS396" s="12" t="s">
        <v>978</v>
      </c>
    </row>
    <row r="397" spans="1:45" ht="72" customHeight="1">
      <c r="A397" s="8">
        <f>VLOOKUP(H397,[1]検索データ!$A:$E,5,FALSE)</f>
        <v>243</v>
      </c>
      <c r="B397" s="9">
        <v>76</v>
      </c>
      <c r="C397" s="9"/>
      <c r="D397" s="9">
        <v>395</v>
      </c>
      <c r="E397" s="9" t="s">
        <v>33</v>
      </c>
      <c r="F397" s="10" t="str">
        <f>VLOOKUP(H397,[1]検索データ!$A:$C,3,FALSE)</f>
        <v>三重</v>
      </c>
      <c r="G397" s="10" t="str">
        <f>VLOOKUP(H397,[1]検索データ!$A:$B,2,FALSE)</f>
        <v>紀勢</v>
      </c>
      <c r="H397" s="9" t="s">
        <v>979</v>
      </c>
      <c r="I397" s="9" t="str">
        <f t="shared" si="6"/>
        <v>8</v>
      </c>
      <c r="J397" s="11" t="s">
        <v>151</v>
      </c>
      <c r="K397" s="7" t="s">
        <v>44</v>
      </c>
      <c r="L397" s="9"/>
      <c r="M397" s="9"/>
      <c r="N397" s="9"/>
      <c r="O397" s="9"/>
      <c r="P397" s="9"/>
      <c r="Q397" s="9"/>
      <c r="R397" s="9"/>
      <c r="S397" s="9"/>
      <c r="T397" s="9"/>
      <c r="U397" s="9"/>
      <c r="V397" s="9"/>
      <c r="W397" s="9"/>
      <c r="X397" s="9"/>
      <c r="Y397" s="9"/>
      <c r="Z397" s="9"/>
      <c r="AA397" s="9"/>
      <c r="AB397" s="9"/>
      <c r="AC397" s="9"/>
      <c r="AD397" s="9"/>
      <c r="AE397" s="9"/>
      <c r="AF397" s="9">
        <v>1</v>
      </c>
      <c r="AG397" s="9"/>
      <c r="AH397" s="9"/>
      <c r="AI397" s="9"/>
      <c r="AJ397" s="9"/>
      <c r="AK397" s="9">
        <v>1</v>
      </c>
      <c r="AL397" s="9"/>
      <c r="AM397" s="9"/>
      <c r="AN397" s="9"/>
      <c r="AO397" s="9"/>
      <c r="AP397" s="9">
        <v>1</v>
      </c>
      <c r="AQ397" s="12" t="s">
        <v>980</v>
      </c>
      <c r="AR397" s="12"/>
      <c r="AS397" s="12"/>
    </row>
    <row r="398" spans="1:45" ht="43.5" customHeight="1">
      <c r="A398" s="8">
        <f>VLOOKUP(H398,[1]検索データ!$A:$E,5,FALSE)</f>
        <v>243</v>
      </c>
      <c r="B398" s="9">
        <v>268</v>
      </c>
      <c r="C398" s="9"/>
      <c r="D398" s="9">
        <v>396</v>
      </c>
      <c r="E398" s="9" t="s">
        <v>26</v>
      </c>
      <c r="F398" s="10" t="str">
        <f>VLOOKUP(H398,[1]検索データ!$A:$C,3,FALSE)</f>
        <v>三重</v>
      </c>
      <c r="G398" s="10" t="str">
        <f>VLOOKUP(H398,[1]検索データ!$A:$B,2,FALSE)</f>
        <v>紀勢</v>
      </c>
      <c r="H398" s="9" t="s">
        <v>979</v>
      </c>
      <c r="I398" s="9" t="str">
        <f t="shared" si="6"/>
        <v>7</v>
      </c>
      <c r="J398" s="11" t="s">
        <v>581</v>
      </c>
      <c r="K398" s="7" t="s">
        <v>44</v>
      </c>
      <c r="L398" s="9"/>
      <c r="M398" s="9"/>
      <c r="N398" s="9"/>
      <c r="O398" s="9">
        <v>1</v>
      </c>
      <c r="P398" s="9"/>
      <c r="Q398" s="9"/>
      <c r="R398" s="9"/>
      <c r="S398" s="9"/>
      <c r="T398" s="9">
        <v>1</v>
      </c>
      <c r="U398" s="9"/>
      <c r="V398" s="9"/>
      <c r="W398" s="9"/>
      <c r="X398" s="9"/>
      <c r="Y398" s="9"/>
      <c r="Z398" s="9">
        <v>1</v>
      </c>
      <c r="AA398" s="9"/>
      <c r="AB398" s="9"/>
      <c r="AC398" s="9"/>
      <c r="AD398" s="9"/>
      <c r="AE398" s="9"/>
      <c r="AF398" s="9">
        <v>1</v>
      </c>
      <c r="AG398" s="9"/>
      <c r="AH398" s="9"/>
      <c r="AI398" s="9"/>
      <c r="AJ398" s="9"/>
      <c r="AK398" s="9">
        <v>1</v>
      </c>
      <c r="AL398" s="9"/>
      <c r="AM398" s="9"/>
      <c r="AN398" s="9"/>
      <c r="AO398" s="9"/>
      <c r="AP398" s="9">
        <v>1</v>
      </c>
      <c r="AQ398" s="12" t="s">
        <v>981</v>
      </c>
      <c r="AR398" s="12" t="s">
        <v>982</v>
      </c>
      <c r="AS398" s="12" t="s">
        <v>983</v>
      </c>
    </row>
    <row r="399" spans="1:45" ht="85.5" customHeight="1">
      <c r="A399" s="8">
        <f>VLOOKUP(H399,[1]検索データ!$A:$E,5,FALSE)</f>
        <v>243</v>
      </c>
      <c r="B399" s="9">
        <v>417</v>
      </c>
      <c r="C399" s="9"/>
      <c r="D399" s="9">
        <v>397</v>
      </c>
      <c r="E399" s="9" t="s">
        <v>26</v>
      </c>
      <c r="F399" s="10" t="str">
        <f>VLOOKUP(H399,[1]検索データ!$A:$C,3,FALSE)</f>
        <v>三重</v>
      </c>
      <c r="G399" s="10" t="str">
        <f>VLOOKUP(H399,[1]検索データ!$A:$B,2,FALSE)</f>
        <v>紀勢</v>
      </c>
      <c r="H399" s="9" t="s">
        <v>979</v>
      </c>
      <c r="I399" s="9" t="str">
        <f t="shared" si="6"/>
        <v>6</v>
      </c>
      <c r="J399" s="11" t="s">
        <v>56</v>
      </c>
      <c r="K399" s="7" t="s">
        <v>44</v>
      </c>
      <c r="L399" s="9"/>
      <c r="M399" s="9"/>
      <c r="N399" s="9"/>
      <c r="O399" s="9"/>
      <c r="P399" s="9"/>
      <c r="Q399" s="9">
        <v>1</v>
      </c>
      <c r="R399" s="9"/>
      <c r="S399" s="9"/>
      <c r="T399" s="9"/>
      <c r="U399" s="9"/>
      <c r="V399" s="9">
        <v>1</v>
      </c>
      <c r="W399" s="9"/>
      <c r="X399" s="9"/>
      <c r="Y399" s="9">
        <v>1</v>
      </c>
      <c r="Z399" s="9"/>
      <c r="AA399" s="9"/>
      <c r="AB399" s="9"/>
      <c r="AC399" s="9"/>
      <c r="AD399" s="9"/>
      <c r="AE399" s="9"/>
      <c r="AF399" s="9">
        <v>1</v>
      </c>
      <c r="AG399" s="9"/>
      <c r="AH399" s="9"/>
      <c r="AI399" s="9"/>
      <c r="AJ399" s="9"/>
      <c r="AK399" s="9">
        <v>1</v>
      </c>
      <c r="AL399" s="9"/>
      <c r="AM399" s="9"/>
      <c r="AN399" s="9"/>
      <c r="AO399" s="9"/>
      <c r="AP399" s="9">
        <v>1</v>
      </c>
      <c r="AQ399" s="12" t="s">
        <v>984</v>
      </c>
      <c r="AR399" s="12" t="s">
        <v>985</v>
      </c>
      <c r="AS399" s="12" t="s">
        <v>986</v>
      </c>
    </row>
    <row r="400" spans="1:45" ht="72.75" customHeight="1">
      <c r="A400" s="8">
        <f>VLOOKUP(H400,[1]検索データ!$A:$E,5,FALSE)</f>
        <v>244</v>
      </c>
      <c r="B400" s="9">
        <v>371</v>
      </c>
      <c r="C400" s="9"/>
      <c r="D400" s="9">
        <v>398</v>
      </c>
      <c r="E400" s="9" t="s">
        <v>33</v>
      </c>
      <c r="F400" s="10" t="str">
        <f>VLOOKUP(H400,[1]検索データ!$A:$C,3,FALSE)</f>
        <v>三重</v>
      </c>
      <c r="G400" s="10" t="str">
        <f>VLOOKUP(H400,[1]検索データ!$A:$B,2,FALSE)</f>
        <v>紀勢</v>
      </c>
      <c r="H400" s="9" t="s">
        <v>987</v>
      </c>
      <c r="I400" s="9" t="str">
        <f t="shared" si="6"/>
        <v>6</v>
      </c>
      <c r="J400" s="11" t="s">
        <v>48</v>
      </c>
      <c r="K400" s="7" t="s">
        <v>36</v>
      </c>
      <c r="L400" s="9"/>
      <c r="M400" s="9"/>
      <c r="N400" s="9"/>
      <c r="O400" s="9"/>
      <c r="P400" s="9">
        <v>1</v>
      </c>
      <c r="Q400" s="9"/>
      <c r="R400" s="9"/>
      <c r="S400" s="9"/>
      <c r="T400" s="9"/>
      <c r="U400" s="9"/>
      <c r="V400" s="9">
        <v>1</v>
      </c>
      <c r="W400" s="9"/>
      <c r="X400" s="9"/>
      <c r="Y400" s="9">
        <v>1</v>
      </c>
      <c r="Z400" s="9"/>
      <c r="AA400" s="9"/>
      <c r="AB400" s="9"/>
      <c r="AC400" s="9"/>
      <c r="AD400" s="9"/>
      <c r="AE400" s="9"/>
      <c r="AF400" s="9">
        <v>1</v>
      </c>
      <c r="AG400" s="9"/>
      <c r="AH400" s="9"/>
      <c r="AI400" s="9"/>
      <c r="AJ400" s="9"/>
      <c r="AK400" s="9">
        <v>1</v>
      </c>
      <c r="AL400" s="9"/>
      <c r="AM400" s="9"/>
      <c r="AN400" s="9"/>
      <c r="AO400" s="9"/>
      <c r="AP400" s="9">
        <v>1</v>
      </c>
      <c r="AQ400" s="12"/>
      <c r="AR400" s="12" t="s">
        <v>988</v>
      </c>
      <c r="AS400" s="12"/>
    </row>
    <row r="401" spans="1:45" ht="84.75" customHeight="1">
      <c r="A401" s="8">
        <f>VLOOKUP(H401,[1]検索データ!$A:$E,5,FALSE)</f>
        <v>244</v>
      </c>
      <c r="B401" s="9">
        <v>377</v>
      </c>
      <c r="C401" s="9"/>
      <c r="D401" s="9">
        <v>399</v>
      </c>
      <c r="E401" s="9" t="s">
        <v>26</v>
      </c>
      <c r="F401" s="10" t="str">
        <f>VLOOKUP(H401,[1]検索データ!$A:$C,3,FALSE)</f>
        <v>三重</v>
      </c>
      <c r="G401" s="10" t="str">
        <f>VLOOKUP(H401,[1]検索データ!$A:$B,2,FALSE)</f>
        <v>紀勢</v>
      </c>
      <c r="H401" s="9" t="s">
        <v>987</v>
      </c>
      <c r="I401" s="9" t="str">
        <f t="shared" si="6"/>
        <v>7</v>
      </c>
      <c r="J401" s="11" t="s">
        <v>93</v>
      </c>
      <c r="K401" s="7" t="s">
        <v>44</v>
      </c>
      <c r="L401" s="9"/>
      <c r="M401" s="9"/>
      <c r="N401" s="9"/>
      <c r="O401" s="9"/>
      <c r="P401" s="9"/>
      <c r="Q401" s="9">
        <v>1</v>
      </c>
      <c r="R401" s="9"/>
      <c r="S401" s="9"/>
      <c r="T401" s="9"/>
      <c r="U401" s="9"/>
      <c r="V401" s="9">
        <v>1</v>
      </c>
      <c r="W401" s="9"/>
      <c r="X401" s="9"/>
      <c r="Y401" s="9"/>
      <c r="Z401" s="9"/>
      <c r="AA401" s="9">
        <v>1</v>
      </c>
      <c r="AB401" s="9"/>
      <c r="AC401" s="9"/>
      <c r="AD401" s="9"/>
      <c r="AE401" s="9"/>
      <c r="AF401" s="9">
        <v>1</v>
      </c>
      <c r="AG401" s="9"/>
      <c r="AH401" s="9"/>
      <c r="AI401" s="9"/>
      <c r="AJ401" s="9">
        <v>1</v>
      </c>
      <c r="AK401" s="9"/>
      <c r="AL401" s="9"/>
      <c r="AM401" s="9"/>
      <c r="AN401" s="9"/>
      <c r="AO401" s="9"/>
      <c r="AP401" s="9">
        <v>1</v>
      </c>
      <c r="AQ401" s="12"/>
      <c r="AR401" s="12" t="s">
        <v>989</v>
      </c>
      <c r="AS401" s="12" t="s">
        <v>990</v>
      </c>
    </row>
    <row r="402" spans="1:45" ht="75" customHeight="1">
      <c r="A402" s="8">
        <f>VLOOKUP(H402,[1]検索データ!$A:$E,5,FALSE)</f>
        <v>244</v>
      </c>
      <c r="B402" s="9">
        <v>395</v>
      </c>
      <c r="C402" s="9"/>
      <c r="D402" s="9">
        <v>400</v>
      </c>
      <c r="E402" s="9" t="s">
        <v>33</v>
      </c>
      <c r="F402" s="10" t="str">
        <f>VLOOKUP(H402,[1]検索データ!$A:$C,3,FALSE)</f>
        <v>三重</v>
      </c>
      <c r="G402" s="10" t="str">
        <f>VLOOKUP(H402,[1]検索データ!$A:$B,2,FALSE)</f>
        <v>紀勢</v>
      </c>
      <c r="H402" s="9" t="s">
        <v>987</v>
      </c>
      <c r="I402" s="9" t="str">
        <f t="shared" si="6"/>
        <v>7</v>
      </c>
      <c r="J402" s="11" t="s">
        <v>93</v>
      </c>
      <c r="K402" s="7" t="s">
        <v>44</v>
      </c>
      <c r="L402" s="9"/>
      <c r="M402" s="9"/>
      <c r="N402" s="9"/>
      <c r="O402" s="9"/>
      <c r="P402" s="9">
        <v>1</v>
      </c>
      <c r="Q402" s="9"/>
      <c r="R402" s="9"/>
      <c r="S402" s="9"/>
      <c r="T402" s="9"/>
      <c r="U402" s="9"/>
      <c r="V402" s="9">
        <v>1</v>
      </c>
      <c r="W402" s="9"/>
      <c r="X402" s="9"/>
      <c r="Y402" s="9">
        <v>1</v>
      </c>
      <c r="Z402" s="9"/>
      <c r="AA402" s="9"/>
      <c r="AB402" s="9"/>
      <c r="AC402" s="9"/>
      <c r="AD402" s="9"/>
      <c r="AE402" s="9"/>
      <c r="AF402" s="9">
        <v>1</v>
      </c>
      <c r="AG402" s="9"/>
      <c r="AH402" s="9"/>
      <c r="AI402" s="9"/>
      <c r="AJ402" s="9"/>
      <c r="AK402" s="9">
        <v>1</v>
      </c>
      <c r="AL402" s="9"/>
      <c r="AM402" s="9"/>
      <c r="AN402" s="9"/>
      <c r="AO402" s="9"/>
      <c r="AP402" s="9">
        <v>1</v>
      </c>
      <c r="AQ402" s="12"/>
      <c r="AR402" s="12" t="s">
        <v>991</v>
      </c>
      <c r="AS402" s="12" t="s">
        <v>992</v>
      </c>
    </row>
    <row r="403" spans="1:45" ht="124.5" customHeight="1">
      <c r="A403" s="8">
        <f>VLOOKUP(H403,[1]検索データ!$A:$E,5,FALSE)</f>
        <v>244</v>
      </c>
      <c r="B403" s="9">
        <v>396</v>
      </c>
      <c r="C403" s="9"/>
      <c r="D403" s="9">
        <v>401</v>
      </c>
      <c r="E403" s="9" t="s">
        <v>33</v>
      </c>
      <c r="F403" s="10" t="str">
        <f>VLOOKUP(H403,[1]検索データ!$A:$C,3,FALSE)</f>
        <v>三重</v>
      </c>
      <c r="G403" s="10" t="str">
        <f>VLOOKUP(H403,[1]検索データ!$A:$B,2,FALSE)</f>
        <v>紀勢</v>
      </c>
      <c r="H403" s="9" t="s">
        <v>987</v>
      </c>
      <c r="I403" s="9" t="str">
        <f t="shared" si="6"/>
        <v>5</v>
      </c>
      <c r="J403" s="11" t="s">
        <v>109</v>
      </c>
      <c r="K403" s="7" t="s">
        <v>222</v>
      </c>
      <c r="L403" s="9"/>
      <c r="M403" s="9"/>
      <c r="N403" s="9"/>
      <c r="O403" s="9"/>
      <c r="P403" s="9"/>
      <c r="Q403" s="9">
        <v>1</v>
      </c>
      <c r="R403" s="9"/>
      <c r="S403" s="9"/>
      <c r="T403" s="9"/>
      <c r="U403" s="9"/>
      <c r="V403" s="9">
        <v>1</v>
      </c>
      <c r="W403" s="9">
        <v>1</v>
      </c>
      <c r="X403" s="9"/>
      <c r="Y403" s="9"/>
      <c r="Z403" s="9"/>
      <c r="AA403" s="9"/>
      <c r="AB403" s="9"/>
      <c r="AC403" s="9"/>
      <c r="AD403" s="9"/>
      <c r="AE403" s="9"/>
      <c r="AF403" s="9">
        <v>1</v>
      </c>
      <c r="AG403" s="9"/>
      <c r="AH403" s="9"/>
      <c r="AI403" s="9"/>
      <c r="AJ403" s="9"/>
      <c r="AK403" s="9">
        <v>1</v>
      </c>
      <c r="AL403" s="9"/>
      <c r="AM403" s="9"/>
      <c r="AN403" s="9"/>
      <c r="AO403" s="9"/>
      <c r="AP403" s="9">
        <v>1</v>
      </c>
      <c r="AQ403" s="12" t="s">
        <v>993</v>
      </c>
      <c r="AR403" s="12" t="s">
        <v>994</v>
      </c>
      <c r="AS403" s="12" t="s">
        <v>995</v>
      </c>
    </row>
    <row r="404" spans="1:45" ht="28.5" customHeight="1">
      <c r="A404" s="8">
        <f>VLOOKUP(H404,[1]検索データ!$A:$E,5,FALSE)</f>
        <v>244</v>
      </c>
      <c r="B404" s="9">
        <v>429</v>
      </c>
      <c r="C404" s="9"/>
      <c r="D404" s="9">
        <v>402</v>
      </c>
      <c r="E404" s="9" t="s">
        <v>33</v>
      </c>
      <c r="F404" s="10" t="str">
        <f>VLOOKUP(H404,[1]検索データ!$A:$C,3,FALSE)</f>
        <v>三重</v>
      </c>
      <c r="G404" s="10" t="str">
        <f>VLOOKUP(H404,[1]検索データ!$A:$B,2,FALSE)</f>
        <v>紀勢</v>
      </c>
      <c r="H404" s="9" t="s">
        <v>987</v>
      </c>
      <c r="I404" s="9" t="str">
        <f t="shared" si="6"/>
        <v>5</v>
      </c>
      <c r="J404" s="11" t="s">
        <v>90</v>
      </c>
      <c r="K404" s="7" t="s">
        <v>40</v>
      </c>
      <c r="L404" s="9"/>
      <c r="M404" s="9"/>
      <c r="N404" s="9"/>
      <c r="O404" s="9"/>
      <c r="P404" s="9"/>
      <c r="Q404" s="9">
        <v>1</v>
      </c>
      <c r="R404" s="9"/>
      <c r="S404" s="9"/>
      <c r="T404" s="9"/>
      <c r="U404" s="9">
        <v>1</v>
      </c>
      <c r="V404" s="9"/>
      <c r="W404" s="9"/>
      <c r="X404" s="9"/>
      <c r="Y404" s="9">
        <v>1</v>
      </c>
      <c r="Z404" s="9"/>
      <c r="AA404" s="9"/>
      <c r="AB404" s="9"/>
      <c r="AC404" s="9"/>
      <c r="AD404" s="9"/>
      <c r="AE404" s="9">
        <v>1</v>
      </c>
      <c r="AF404" s="9"/>
      <c r="AG404" s="9"/>
      <c r="AH404" s="9"/>
      <c r="AI404" s="9"/>
      <c r="AJ404" s="9"/>
      <c r="AK404" s="9">
        <v>1</v>
      </c>
      <c r="AL404" s="9"/>
      <c r="AM404" s="9"/>
      <c r="AN404" s="9"/>
      <c r="AO404" s="9"/>
      <c r="AP404" s="9">
        <v>1</v>
      </c>
      <c r="AQ404" s="12"/>
      <c r="AR404" s="12" t="s">
        <v>996</v>
      </c>
      <c r="AS404" s="12"/>
    </row>
    <row r="405" spans="1:45" ht="90.75" customHeight="1">
      <c r="A405" s="8">
        <f>VLOOKUP(H405,[1]検索データ!$A:$E,5,FALSE)</f>
        <v>244</v>
      </c>
      <c r="B405" s="9">
        <v>368</v>
      </c>
      <c r="C405" s="9"/>
      <c r="D405" s="9">
        <v>403</v>
      </c>
      <c r="E405" s="9" t="s">
        <v>33</v>
      </c>
      <c r="F405" s="10" t="str">
        <f>VLOOKUP(H405,[1]検索データ!$A:$C,3,FALSE)</f>
        <v>三重</v>
      </c>
      <c r="G405" s="10" t="str">
        <f>VLOOKUP(H405,[1]検索データ!$A:$B,2,FALSE)</f>
        <v>紀勢</v>
      </c>
      <c r="H405" s="9" t="s">
        <v>987</v>
      </c>
      <c r="I405" s="9" t="str">
        <f t="shared" si="6"/>
        <v>5</v>
      </c>
      <c r="J405" s="11" t="s">
        <v>39</v>
      </c>
      <c r="K405" s="7" t="s">
        <v>36</v>
      </c>
      <c r="L405" s="9"/>
      <c r="M405" s="9"/>
      <c r="N405" s="9"/>
      <c r="O405" s="9">
        <v>1</v>
      </c>
      <c r="P405" s="9"/>
      <c r="Q405" s="9"/>
      <c r="R405" s="9"/>
      <c r="S405" s="9"/>
      <c r="T405" s="9">
        <v>1</v>
      </c>
      <c r="U405" s="9"/>
      <c r="V405" s="9"/>
      <c r="W405" s="9"/>
      <c r="X405" s="9"/>
      <c r="Y405" s="9">
        <v>1</v>
      </c>
      <c r="Z405" s="9"/>
      <c r="AA405" s="9"/>
      <c r="AB405" s="9"/>
      <c r="AC405" s="9"/>
      <c r="AD405" s="9">
        <v>1</v>
      </c>
      <c r="AE405" s="9"/>
      <c r="AF405" s="9"/>
      <c r="AG405" s="9"/>
      <c r="AH405" s="9"/>
      <c r="AI405" s="9"/>
      <c r="AJ405" s="9">
        <v>1</v>
      </c>
      <c r="AK405" s="9"/>
      <c r="AL405" s="9"/>
      <c r="AM405" s="9"/>
      <c r="AN405" s="9"/>
      <c r="AO405" s="9"/>
      <c r="AP405" s="9">
        <v>1</v>
      </c>
      <c r="AQ405" s="12"/>
      <c r="AR405" s="12" t="s">
        <v>997</v>
      </c>
      <c r="AS405" s="12" t="s">
        <v>998</v>
      </c>
    </row>
    <row r="406" spans="1:45" ht="75" customHeight="1">
      <c r="A406" s="8">
        <f>VLOOKUP(H406,[1]検索データ!$A:$E,5,FALSE)</f>
        <v>246</v>
      </c>
      <c r="B406" s="9">
        <v>107</v>
      </c>
      <c r="C406" s="9"/>
      <c r="D406" s="9">
        <v>404</v>
      </c>
      <c r="E406" s="9" t="s">
        <v>33</v>
      </c>
      <c r="F406" s="10" t="str">
        <f>VLOOKUP(H406,[1]検索データ!$A:$C,3,FALSE)</f>
        <v>三重</v>
      </c>
      <c r="G406" s="10" t="str">
        <f>VLOOKUP(H406,[1]検索データ!$A:$B,2,FALSE)</f>
        <v>紀勢</v>
      </c>
      <c r="H406" s="9" t="s">
        <v>999</v>
      </c>
      <c r="I406" s="9" t="str">
        <f t="shared" si="6"/>
        <v>7</v>
      </c>
      <c r="J406" s="11" t="s">
        <v>93</v>
      </c>
      <c r="K406" s="7" t="s">
        <v>144</v>
      </c>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12"/>
      <c r="AR406" s="12" t="s">
        <v>1000</v>
      </c>
      <c r="AS406" s="12" t="s">
        <v>1001</v>
      </c>
    </row>
    <row r="407" spans="1:45" ht="69" customHeight="1">
      <c r="A407" s="8">
        <f>VLOOKUP(H407,[1]検索データ!$A:$E,5,FALSE)</f>
        <v>246</v>
      </c>
      <c r="B407" s="9">
        <v>114</v>
      </c>
      <c r="C407" s="9"/>
      <c r="D407" s="9">
        <v>405</v>
      </c>
      <c r="E407" s="9" t="s">
        <v>26</v>
      </c>
      <c r="F407" s="10" t="str">
        <f>VLOOKUP(H407,[1]検索データ!$A:$C,3,FALSE)</f>
        <v>三重</v>
      </c>
      <c r="G407" s="10" t="str">
        <f>VLOOKUP(H407,[1]検索データ!$A:$B,2,FALSE)</f>
        <v>紀勢</v>
      </c>
      <c r="H407" s="9" t="s">
        <v>999</v>
      </c>
      <c r="I407" s="9" t="str">
        <f t="shared" si="6"/>
        <v>7</v>
      </c>
      <c r="J407" s="11" t="s">
        <v>59</v>
      </c>
      <c r="K407" s="7" t="s">
        <v>44</v>
      </c>
      <c r="L407" s="9"/>
      <c r="M407" s="9"/>
      <c r="N407" s="9"/>
      <c r="O407" s="9"/>
      <c r="P407" s="9">
        <v>1</v>
      </c>
      <c r="Q407" s="9"/>
      <c r="R407" s="9"/>
      <c r="S407" s="9"/>
      <c r="T407" s="9"/>
      <c r="U407" s="9"/>
      <c r="V407" s="9">
        <v>1</v>
      </c>
      <c r="W407" s="9"/>
      <c r="X407" s="9"/>
      <c r="Y407" s="9"/>
      <c r="Z407" s="9"/>
      <c r="AA407" s="9">
        <v>1</v>
      </c>
      <c r="AB407" s="9"/>
      <c r="AC407" s="9"/>
      <c r="AD407" s="9"/>
      <c r="AE407" s="9"/>
      <c r="AF407" s="9">
        <v>1</v>
      </c>
      <c r="AG407" s="9"/>
      <c r="AH407" s="9"/>
      <c r="AI407" s="9"/>
      <c r="AJ407" s="9">
        <v>1</v>
      </c>
      <c r="AK407" s="9"/>
      <c r="AL407" s="9"/>
      <c r="AM407" s="9"/>
      <c r="AN407" s="9"/>
      <c r="AO407" s="9"/>
      <c r="AP407" s="9">
        <v>1</v>
      </c>
      <c r="AQ407" s="12"/>
      <c r="AR407" s="12" t="s">
        <v>1002</v>
      </c>
      <c r="AS407" s="12" t="s">
        <v>1003</v>
      </c>
    </row>
    <row r="408" spans="1:45" ht="92.25" customHeight="1">
      <c r="A408" s="8">
        <f>VLOOKUP(H408,[1]検索データ!$A:$E,5,FALSE)</f>
        <v>246</v>
      </c>
      <c r="B408" s="9">
        <v>124</v>
      </c>
      <c r="C408" s="9"/>
      <c r="D408" s="9">
        <v>406</v>
      </c>
      <c r="E408" s="9" t="s">
        <v>33</v>
      </c>
      <c r="F408" s="10" t="str">
        <f>VLOOKUP(H408,[1]検索データ!$A:$C,3,FALSE)</f>
        <v>三重</v>
      </c>
      <c r="G408" s="10" t="str">
        <f>VLOOKUP(H408,[1]検索データ!$A:$B,2,FALSE)</f>
        <v>紀勢</v>
      </c>
      <c r="H408" s="9" t="s">
        <v>999</v>
      </c>
      <c r="I408" s="9" t="str">
        <f t="shared" si="6"/>
        <v>6</v>
      </c>
      <c r="J408" s="11" t="s">
        <v>98</v>
      </c>
      <c r="K408" s="7" t="s">
        <v>44</v>
      </c>
      <c r="L408" s="9"/>
      <c r="M408" s="9"/>
      <c r="N408" s="9"/>
      <c r="O408" s="9"/>
      <c r="P408" s="9">
        <v>1</v>
      </c>
      <c r="Q408" s="9"/>
      <c r="R408" s="9"/>
      <c r="S408" s="9"/>
      <c r="T408" s="9"/>
      <c r="U408" s="9"/>
      <c r="V408" s="9">
        <v>1</v>
      </c>
      <c r="W408" s="9"/>
      <c r="X408" s="9"/>
      <c r="Y408" s="9"/>
      <c r="Z408" s="9"/>
      <c r="AA408" s="9">
        <v>1</v>
      </c>
      <c r="AB408" s="9"/>
      <c r="AC408" s="9"/>
      <c r="AD408" s="9"/>
      <c r="AE408" s="9"/>
      <c r="AF408" s="9">
        <v>1</v>
      </c>
      <c r="AG408" s="9"/>
      <c r="AH408" s="9"/>
      <c r="AI408" s="9"/>
      <c r="AJ408" s="9">
        <v>1</v>
      </c>
      <c r="AK408" s="9"/>
      <c r="AL408" s="9"/>
      <c r="AM408" s="9"/>
      <c r="AN408" s="9"/>
      <c r="AO408" s="9"/>
      <c r="AP408" s="9">
        <v>1</v>
      </c>
      <c r="AQ408" s="12"/>
      <c r="AR408" s="12" t="s">
        <v>1004</v>
      </c>
      <c r="AS408" s="12" t="s">
        <v>1005</v>
      </c>
    </row>
    <row r="409" spans="1:45" ht="126" customHeight="1">
      <c r="A409" s="8">
        <f>VLOOKUP(H409,[1]検索データ!$A:$E,5,FALSE)</f>
        <v>246</v>
      </c>
      <c r="B409" s="9">
        <v>177</v>
      </c>
      <c r="C409" s="9"/>
      <c r="D409" s="9">
        <v>407</v>
      </c>
      <c r="E409" s="9" t="s">
        <v>33</v>
      </c>
      <c r="F409" s="10" t="str">
        <f>VLOOKUP(H409,[1]検索データ!$A:$C,3,FALSE)</f>
        <v>三重</v>
      </c>
      <c r="G409" s="10" t="str">
        <f>VLOOKUP(H409,[1]検索データ!$A:$B,2,FALSE)</f>
        <v>紀勢</v>
      </c>
      <c r="H409" s="9" t="s">
        <v>1006</v>
      </c>
      <c r="I409" s="9" t="str">
        <f t="shared" si="6"/>
        <v>4</v>
      </c>
      <c r="J409" s="11" t="s">
        <v>652</v>
      </c>
      <c r="K409" s="7" t="s">
        <v>1007</v>
      </c>
      <c r="L409" s="9"/>
      <c r="M409" s="9"/>
      <c r="N409" s="9"/>
      <c r="O409" s="9"/>
      <c r="P409" s="9"/>
      <c r="Q409" s="9">
        <v>1</v>
      </c>
      <c r="R409" s="9"/>
      <c r="S409" s="9">
        <v>1</v>
      </c>
      <c r="T409" s="9"/>
      <c r="U409" s="9"/>
      <c r="V409" s="9"/>
      <c r="W409" s="9">
        <v>1</v>
      </c>
      <c r="X409" s="9"/>
      <c r="Y409" s="9"/>
      <c r="Z409" s="9"/>
      <c r="AA409" s="9"/>
      <c r="AB409" s="9"/>
      <c r="AC409" s="9">
        <v>1</v>
      </c>
      <c r="AD409" s="9"/>
      <c r="AE409" s="9"/>
      <c r="AF409" s="9"/>
      <c r="AG409" s="9"/>
      <c r="AH409" s="9"/>
      <c r="AI409" s="9">
        <v>1</v>
      </c>
      <c r="AJ409" s="9"/>
      <c r="AK409" s="9"/>
      <c r="AL409" s="9"/>
      <c r="AM409" s="9"/>
      <c r="AN409" s="9">
        <v>1</v>
      </c>
      <c r="AO409" s="9"/>
      <c r="AP409" s="9"/>
      <c r="AQ409" s="12" t="s">
        <v>1008</v>
      </c>
      <c r="AR409" s="12" t="s">
        <v>1009</v>
      </c>
      <c r="AS409" s="12" t="s">
        <v>1010</v>
      </c>
    </row>
    <row r="410" spans="1:45" ht="24" customHeight="1">
      <c r="A410" s="8">
        <f>VLOOKUP(H410,[1]検索データ!$A:$E,5,FALSE)</f>
        <v>246</v>
      </c>
      <c r="B410" s="9">
        <v>189</v>
      </c>
      <c r="C410" s="9"/>
      <c r="D410" s="9">
        <v>408</v>
      </c>
      <c r="E410" s="9" t="s">
        <v>26</v>
      </c>
      <c r="F410" s="10" t="str">
        <f>VLOOKUP(H410,[1]検索データ!$A:$C,3,FALSE)</f>
        <v>三重</v>
      </c>
      <c r="G410" s="10" t="str">
        <f>VLOOKUP(H410,[1]検索データ!$A:$B,2,FALSE)</f>
        <v>紀勢</v>
      </c>
      <c r="H410" s="9" t="s">
        <v>1006</v>
      </c>
      <c r="I410" s="9" t="str">
        <f t="shared" si="6"/>
        <v>5</v>
      </c>
      <c r="J410" s="11" t="s">
        <v>39</v>
      </c>
      <c r="K410" s="7"/>
      <c r="L410" s="9"/>
      <c r="M410" s="9"/>
      <c r="N410" s="9"/>
      <c r="O410" s="9"/>
      <c r="P410" s="9"/>
      <c r="Q410" s="9">
        <v>1</v>
      </c>
      <c r="R410" s="9"/>
      <c r="S410" s="9"/>
      <c r="T410" s="9">
        <v>1</v>
      </c>
      <c r="U410" s="9"/>
      <c r="V410" s="9"/>
      <c r="W410" s="9"/>
      <c r="X410" s="9"/>
      <c r="Y410" s="9">
        <v>1</v>
      </c>
      <c r="Z410" s="9"/>
      <c r="AA410" s="9"/>
      <c r="AB410" s="9"/>
      <c r="AC410" s="9"/>
      <c r="AD410" s="9"/>
      <c r="AE410" s="9"/>
      <c r="AF410" s="9">
        <v>1</v>
      </c>
      <c r="AG410" s="9"/>
      <c r="AH410" s="9">
        <v>1</v>
      </c>
      <c r="AI410" s="9"/>
      <c r="AJ410" s="9"/>
      <c r="AK410" s="9"/>
      <c r="AL410" s="9"/>
      <c r="AM410" s="9"/>
      <c r="AN410" s="9"/>
      <c r="AO410" s="9">
        <v>1</v>
      </c>
      <c r="AP410" s="9"/>
      <c r="AQ410" s="12"/>
      <c r="AR410" s="12"/>
      <c r="AS410" s="12" t="s">
        <v>1011</v>
      </c>
    </row>
    <row r="411" spans="1:45" ht="24" customHeight="1">
      <c r="A411" s="8">
        <f>VLOOKUP(H411,[1]検索データ!$A:$E,5,FALSE)</f>
        <v>246</v>
      </c>
      <c r="B411" s="9">
        <v>369</v>
      </c>
      <c r="C411" s="9"/>
      <c r="D411" s="9">
        <v>409</v>
      </c>
      <c r="E411" s="9" t="s">
        <v>33</v>
      </c>
      <c r="F411" s="10" t="str">
        <f>VLOOKUP(H411,[1]検索データ!$A:$C,3,FALSE)</f>
        <v>三重</v>
      </c>
      <c r="G411" s="10" t="str">
        <f>VLOOKUP(H411,[1]検索データ!$A:$B,2,FALSE)</f>
        <v>紀勢</v>
      </c>
      <c r="H411" s="9" t="s">
        <v>1006</v>
      </c>
      <c r="I411" s="9" t="str">
        <f t="shared" si="6"/>
        <v>7</v>
      </c>
      <c r="J411" s="11" t="s">
        <v>231</v>
      </c>
      <c r="K411" s="7" t="s">
        <v>44</v>
      </c>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12"/>
      <c r="AR411" s="12"/>
      <c r="AS411" s="12"/>
    </row>
    <row r="412" spans="1:45" ht="99" customHeight="1">
      <c r="A412" s="8">
        <f>VLOOKUP(H412,[1]検索データ!$A:$E,5,FALSE)</f>
        <v>246</v>
      </c>
      <c r="B412" s="9">
        <v>219</v>
      </c>
      <c r="C412" s="9"/>
      <c r="D412" s="9">
        <v>410</v>
      </c>
      <c r="E412" s="9" t="s">
        <v>33</v>
      </c>
      <c r="F412" s="10" t="str">
        <f>VLOOKUP(H412,[1]検索データ!$A:$C,3,FALSE)</f>
        <v>三重</v>
      </c>
      <c r="G412" s="10" t="str">
        <f>VLOOKUP(H412,[1]検索データ!$A:$B,2,FALSE)</f>
        <v>紀勢</v>
      </c>
      <c r="H412" s="9" t="s">
        <v>1006</v>
      </c>
      <c r="I412" s="9" t="str">
        <f t="shared" si="6"/>
        <v>4</v>
      </c>
      <c r="J412" s="11" t="s">
        <v>677</v>
      </c>
      <c r="K412" s="7" t="s">
        <v>40</v>
      </c>
      <c r="L412" s="9"/>
      <c r="M412" s="9"/>
      <c r="N412" s="9"/>
      <c r="O412" s="9"/>
      <c r="P412" s="9">
        <v>1</v>
      </c>
      <c r="Q412" s="9"/>
      <c r="R412" s="9"/>
      <c r="S412" s="9">
        <v>1</v>
      </c>
      <c r="T412" s="9"/>
      <c r="U412" s="9"/>
      <c r="V412" s="9"/>
      <c r="W412" s="9"/>
      <c r="X412" s="9">
        <v>1</v>
      </c>
      <c r="Y412" s="9"/>
      <c r="Z412" s="9"/>
      <c r="AA412" s="9"/>
      <c r="AB412" s="9"/>
      <c r="AC412" s="9"/>
      <c r="AD412" s="9">
        <v>1</v>
      </c>
      <c r="AE412" s="9"/>
      <c r="AF412" s="9"/>
      <c r="AG412" s="9"/>
      <c r="AH412" s="9"/>
      <c r="AI412" s="9"/>
      <c r="AJ412" s="9">
        <v>1</v>
      </c>
      <c r="AK412" s="9"/>
      <c r="AL412" s="9"/>
      <c r="AM412" s="9"/>
      <c r="AN412" s="9"/>
      <c r="AO412" s="9">
        <v>1</v>
      </c>
      <c r="AP412" s="9"/>
      <c r="AQ412" s="12" t="s">
        <v>1012</v>
      </c>
      <c r="AR412" s="12" t="s">
        <v>1013</v>
      </c>
      <c r="AS412" s="12" t="s">
        <v>1014</v>
      </c>
    </row>
    <row r="413" spans="1:45" ht="60.75" customHeight="1">
      <c r="A413" s="8">
        <f>VLOOKUP(H413,[1]検索データ!$A:$E,5,FALSE)</f>
        <v>248</v>
      </c>
      <c r="B413" s="9">
        <v>115</v>
      </c>
      <c r="C413" s="9"/>
      <c r="D413" s="9">
        <v>411</v>
      </c>
      <c r="E413" s="9" t="s">
        <v>33</v>
      </c>
      <c r="F413" s="10" t="str">
        <f>VLOOKUP(H413,[1]検索データ!$A:$C,3,FALSE)</f>
        <v>三重</v>
      </c>
      <c r="G413" s="10" t="str">
        <f>VLOOKUP(H413,[1]検索データ!$A:$B,2,FALSE)</f>
        <v>紀勢</v>
      </c>
      <c r="H413" s="9" t="s">
        <v>1015</v>
      </c>
      <c r="I413" s="9" t="str">
        <f t="shared" si="6"/>
        <v>8</v>
      </c>
      <c r="J413" s="11" t="s">
        <v>151</v>
      </c>
      <c r="K413" s="7" t="s">
        <v>44</v>
      </c>
      <c r="L413" s="9"/>
      <c r="M413" s="9"/>
      <c r="N413" s="9"/>
      <c r="O413" s="9"/>
      <c r="P413" s="9"/>
      <c r="Q413" s="9"/>
      <c r="R413" s="9"/>
      <c r="S413" s="9"/>
      <c r="T413" s="9"/>
      <c r="U413" s="9"/>
      <c r="V413" s="9"/>
      <c r="W413" s="9"/>
      <c r="X413" s="9"/>
      <c r="Y413" s="9">
        <v>1</v>
      </c>
      <c r="Z413" s="9"/>
      <c r="AA413" s="9"/>
      <c r="AB413" s="9"/>
      <c r="AC413" s="9"/>
      <c r="AD413" s="9">
        <v>1</v>
      </c>
      <c r="AE413" s="9"/>
      <c r="AF413" s="9"/>
      <c r="AG413" s="9"/>
      <c r="AH413" s="9"/>
      <c r="AI413" s="9"/>
      <c r="AJ413" s="9"/>
      <c r="AK413" s="9"/>
      <c r="AL413" s="9"/>
      <c r="AM413" s="9"/>
      <c r="AN413" s="9"/>
      <c r="AO413" s="9"/>
      <c r="AP413" s="9"/>
      <c r="AQ413" s="12"/>
      <c r="AR413" s="12" t="s">
        <v>1016</v>
      </c>
      <c r="AS413" s="12" t="s">
        <v>1017</v>
      </c>
    </row>
    <row r="414" spans="1:45" ht="54" customHeight="1">
      <c r="A414" s="8">
        <f>VLOOKUP(H414,[1]検索データ!$A:$E,5,FALSE)</f>
        <v>261</v>
      </c>
      <c r="B414" s="9">
        <v>413</v>
      </c>
      <c r="C414" s="9"/>
      <c r="D414" s="9">
        <v>412</v>
      </c>
      <c r="E414" s="9" t="s">
        <v>33</v>
      </c>
      <c r="F414" s="10" t="str">
        <f>VLOOKUP(H414,[1]検索データ!$A:$C,3,FALSE)</f>
        <v>三重</v>
      </c>
      <c r="G414" s="10" t="str">
        <f>VLOOKUP(H414,[1]検索データ!$A:$B,2,FALSE)</f>
        <v>紀勢</v>
      </c>
      <c r="H414" s="9" t="s">
        <v>1018</v>
      </c>
      <c r="I414" s="9" t="str">
        <f t="shared" si="6"/>
        <v>6</v>
      </c>
      <c r="J414" s="11" t="s">
        <v>168</v>
      </c>
      <c r="K414" s="7" t="s">
        <v>36</v>
      </c>
      <c r="L414" s="9"/>
      <c r="M414" s="9"/>
      <c r="N414" s="9"/>
      <c r="O414" s="9"/>
      <c r="P414" s="9"/>
      <c r="Q414" s="9"/>
      <c r="R414" s="9"/>
      <c r="S414" s="9">
        <v>1</v>
      </c>
      <c r="T414" s="9"/>
      <c r="U414" s="9"/>
      <c r="V414" s="9"/>
      <c r="W414" s="9">
        <v>1</v>
      </c>
      <c r="X414" s="9"/>
      <c r="Y414" s="9"/>
      <c r="Z414" s="9"/>
      <c r="AA414" s="9"/>
      <c r="AB414" s="9"/>
      <c r="AC414" s="9">
        <v>1</v>
      </c>
      <c r="AD414" s="9"/>
      <c r="AE414" s="9"/>
      <c r="AF414" s="9"/>
      <c r="AG414" s="9"/>
      <c r="AH414" s="9"/>
      <c r="AI414" s="9"/>
      <c r="AJ414" s="9">
        <v>1</v>
      </c>
      <c r="AK414" s="9"/>
      <c r="AL414" s="9"/>
      <c r="AM414" s="9">
        <v>1</v>
      </c>
      <c r="AN414" s="9"/>
      <c r="AO414" s="9"/>
      <c r="AP414" s="9"/>
      <c r="AQ414" s="12" t="s">
        <v>1019</v>
      </c>
      <c r="AR414" s="12"/>
      <c r="AS414" s="12"/>
    </row>
    <row r="415" spans="1:45" ht="24.75" customHeight="1">
      <c r="A415" s="8">
        <f>VLOOKUP(H415,[1]検索データ!$A:$E,5,FALSE)</f>
        <v>261</v>
      </c>
      <c r="B415" s="9">
        <v>414</v>
      </c>
      <c r="C415" s="9"/>
      <c r="D415" s="9">
        <v>413</v>
      </c>
      <c r="E415" s="9" t="s">
        <v>33</v>
      </c>
      <c r="F415" s="10" t="str">
        <f>VLOOKUP(H415,[1]検索データ!$A:$C,3,FALSE)</f>
        <v>三重</v>
      </c>
      <c r="G415" s="10" t="str">
        <f>VLOOKUP(H415,[1]検索データ!$A:$B,2,FALSE)</f>
        <v>紀勢</v>
      </c>
      <c r="H415" s="9" t="s">
        <v>1018</v>
      </c>
      <c r="I415" s="9" t="str">
        <f t="shared" si="6"/>
        <v>7</v>
      </c>
      <c r="J415" s="11" t="s">
        <v>81</v>
      </c>
      <c r="K415" s="7"/>
      <c r="L415" s="9"/>
      <c r="M415" s="9">
        <v>1</v>
      </c>
      <c r="N415" s="9"/>
      <c r="O415" s="9"/>
      <c r="P415" s="9"/>
      <c r="Q415" s="9"/>
      <c r="R415" s="9"/>
      <c r="S415" s="9"/>
      <c r="T415" s="9">
        <v>1</v>
      </c>
      <c r="U415" s="9"/>
      <c r="V415" s="9"/>
      <c r="W415" s="9"/>
      <c r="X415" s="9"/>
      <c r="Y415" s="9">
        <v>1</v>
      </c>
      <c r="Z415" s="9"/>
      <c r="AA415" s="9"/>
      <c r="AB415" s="9"/>
      <c r="AC415" s="9"/>
      <c r="AD415" s="9">
        <v>1</v>
      </c>
      <c r="AE415" s="9"/>
      <c r="AF415" s="9"/>
      <c r="AG415" s="9"/>
      <c r="AH415" s="9"/>
      <c r="AI415" s="9">
        <v>1</v>
      </c>
      <c r="AJ415" s="9"/>
      <c r="AK415" s="9"/>
      <c r="AL415" s="9"/>
      <c r="AM415" s="9"/>
      <c r="AN415" s="9">
        <v>1</v>
      </c>
      <c r="AO415" s="9"/>
      <c r="AP415" s="9"/>
      <c r="AQ415" s="12"/>
      <c r="AR415" s="12"/>
      <c r="AS415" s="12"/>
    </row>
    <row r="416" spans="1:45" ht="68.25" customHeight="1">
      <c r="A416" s="8">
        <f>VLOOKUP(H416,[1]検索データ!$A:$E,5,FALSE)</f>
        <v>279</v>
      </c>
      <c r="B416" s="9">
        <v>64</v>
      </c>
      <c r="C416" s="9"/>
      <c r="D416" s="9">
        <v>414</v>
      </c>
      <c r="E416" s="9" t="s">
        <v>33</v>
      </c>
      <c r="F416" s="10" t="str">
        <f>VLOOKUP(H416,[1]検索データ!$A:$C,3,FALSE)</f>
        <v>三重</v>
      </c>
      <c r="G416" s="10" t="str">
        <f>VLOOKUP(H416,[1]検索データ!$A:$B,2,FALSE)</f>
        <v>参宮</v>
      </c>
      <c r="H416" s="9" t="s">
        <v>1020</v>
      </c>
      <c r="I416" s="9" t="str">
        <f t="shared" si="6"/>
        <v>3</v>
      </c>
      <c r="J416" s="11" t="s">
        <v>342</v>
      </c>
      <c r="K416" s="7" t="s">
        <v>36</v>
      </c>
      <c r="L416" s="9"/>
      <c r="M416" s="9"/>
      <c r="N416" s="9"/>
      <c r="O416" s="9"/>
      <c r="P416" s="9">
        <v>1</v>
      </c>
      <c r="Q416" s="9"/>
      <c r="R416" s="9"/>
      <c r="S416" s="9"/>
      <c r="T416" s="9"/>
      <c r="U416" s="9">
        <v>1</v>
      </c>
      <c r="V416" s="9"/>
      <c r="W416" s="9"/>
      <c r="X416" s="9"/>
      <c r="Y416" s="9"/>
      <c r="Z416" s="9">
        <v>1</v>
      </c>
      <c r="AA416" s="9"/>
      <c r="AB416" s="9"/>
      <c r="AC416" s="9"/>
      <c r="AD416" s="9"/>
      <c r="AE416" s="9">
        <v>1</v>
      </c>
      <c r="AF416" s="9"/>
      <c r="AG416" s="9"/>
      <c r="AH416" s="9"/>
      <c r="AI416" s="9"/>
      <c r="AJ416" s="9">
        <v>1</v>
      </c>
      <c r="AK416" s="9"/>
      <c r="AL416" s="9"/>
      <c r="AM416" s="9"/>
      <c r="AN416" s="9"/>
      <c r="AO416" s="9">
        <v>1</v>
      </c>
      <c r="AP416" s="9"/>
      <c r="AQ416" s="12"/>
      <c r="AR416" s="12" t="s">
        <v>1021</v>
      </c>
      <c r="AS416" s="12"/>
    </row>
    <row r="417" spans="1:45" ht="29.25" customHeight="1">
      <c r="A417" s="8">
        <f>VLOOKUP(H417,[1]検索データ!$A:$E,5,FALSE)</f>
        <v>279</v>
      </c>
      <c r="B417" s="9">
        <v>151</v>
      </c>
      <c r="C417" s="9"/>
      <c r="D417" s="9">
        <v>415</v>
      </c>
      <c r="E417" s="9" t="s">
        <v>33</v>
      </c>
      <c r="F417" s="10" t="str">
        <f>VLOOKUP(H417,[1]検索データ!$A:$C,3,FALSE)</f>
        <v>三重</v>
      </c>
      <c r="G417" s="10" t="str">
        <f>VLOOKUP(H417,[1]検索データ!$A:$B,2,FALSE)</f>
        <v>参宮</v>
      </c>
      <c r="H417" s="9" t="s">
        <v>1020</v>
      </c>
      <c r="I417" s="9" t="str">
        <f t="shared" si="6"/>
        <v>7</v>
      </c>
      <c r="J417" s="11" t="s">
        <v>59</v>
      </c>
      <c r="K417" s="7" t="s">
        <v>44</v>
      </c>
      <c r="L417" s="9"/>
      <c r="M417" s="9"/>
      <c r="N417" s="9">
        <v>1</v>
      </c>
      <c r="O417" s="9"/>
      <c r="P417" s="9"/>
      <c r="Q417" s="9"/>
      <c r="R417" s="9"/>
      <c r="S417" s="9">
        <v>1</v>
      </c>
      <c r="T417" s="9"/>
      <c r="U417" s="9"/>
      <c r="V417" s="9"/>
      <c r="W417" s="9"/>
      <c r="X417" s="9">
        <v>1</v>
      </c>
      <c r="Y417" s="9"/>
      <c r="Z417" s="9"/>
      <c r="AA417" s="9"/>
      <c r="AB417" s="9"/>
      <c r="AC417" s="9">
        <v>1</v>
      </c>
      <c r="AD417" s="9"/>
      <c r="AE417" s="9"/>
      <c r="AF417" s="9"/>
      <c r="AG417" s="9"/>
      <c r="AH417" s="9"/>
      <c r="AI417" s="9"/>
      <c r="AJ417" s="9"/>
      <c r="AK417" s="9">
        <v>1</v>
      </c>
      <c r="AL417" s="9"/>
      <c r="AM417" s="9"/>
      <c r="AN417" s="9">
        <v>1</v>
      </c>
      <c r="AO417" s="9"/>
      <c r="AP417" s="9"/>
      <c r="AQ417" s="12"/>
      <c r="AR417" s="12"/>
      <c r="AS417" s="12"/>
    </row>
    <row r="418" spans="1:45" ht="54.75" customHeight="1">
      <c r="A418" s="8">
        <f>VLOOKUP(H418,[1]検索データ!$A:$E,5,FALSE)</f>
        <v>279</v>
      </c>
      <c r="B418" s="9">
        <v>163</v>
      </c>
      <c r="C418" s="9"/>
      <c r="D418" s="9">
        <v>416</v>
      </c>
      <c r="E418" s="9" t="s">
        <v>33</v>
      </c>
      <c r="F418" s="10" t="str">
        <f>VLOOKUP(H418,[1]検索データ!$A:$C,3,FALSE)</f>
        <v>三重</v>
      </c>
      <c r="G418" s="10" t="str">
        <f>VLOOKUP(H418,[1]検索データ!$A:$B,2,FALSE)</f>
        <v>参宮</v>
      </c>
      <c r="H418" s="9" t="s">
        <v>1020</v>
      </c>
      <c r="I418" s="9" t="str">
        <f t="shared" si="6"/>
        <v>6</v>
      </c>
      <c r="J418" s="11" t="s">
        <v>214</v>
      </c>
      <c r="K418" s="7" t="s">
        <v>44</v>
      </c>
      <c r="L418" s="9"/>
      <c r="M418" s="9"/>
      <c r="N418" s="9"/>
      <c r="O418" s="9"/>
      <c r="P418" s="9">
        <v>1</v>
      </c>
      <c r="Q418" s="9"/>
      <c r="R418" s="9"/>
      <c r="S418" s="9"/>
      <c r="T418" s="9">
        <v>1</v>
      </c>
      <c r="U418" s="9"/>
      <c r="V418" s="9"/>
      <c r="W418" s="9"/>
      <c r="X418" s="9"/>
      <c r="Y418" s="9"/>
      <c r="Z418" s="9">
        <v>1</v>
      </c>
      <c r="AA418" s="9"/>
      <c r="AB418" s="9"/>
      <c r="AC418" s="9"/>
      <c r="AD418" s="9"/>
      <c r="AE418" s="9">
        <v>1</v>
      </c>
      <c r="AF418" s="9"/>
      <c r="AG418" s="9"/>
      <c r="AH418" s="9"/>
      <c r="AI418" s="9"/>
      <c r="AJ418" s="9">
        <v>1</v>
      </c>
      <c r="AK418" s="9"/>
      <c r="AL418" s="9"/>
      <c r="AM418" s="9"/>
      <c r="AN418" s="9"/>
      <c r="AO418" s="9">
        <v>1</v>
      </c>
      <c r="AP418" s="9"/>
      <c r="AQ418" s="12" t="s">
        <v>1022</v>
      </c>
      <c r="AR418" s="12" t="s">
        <v>1023</v>
      </c>
      <c r="AS418" s="12" t="s">
        <v>1024</v>
      </c>
    </row>
    <row r="419" spans="1:45" ht="95.25" customHeight="1">
      <c r="A419" s="8">
        <f>VLOOKUP(H419,[1]検索データ!$A:$E,5,FALSE)</f>
        <v>279</v>
      </c>
      <c r="B419" s="9">
        <v>181</v>
      </c>
      <c r="C419" s="9"/>
      <c r="D419" s="9">
        <v>417</v>
      </c>
      <c r="E419" s="9" t="s">
        <v>33</v>
      </c>
      <c r="F419" s="10" t="str">
        <f>VLOOKUP(H419,[1]検索データ!$A:$C,3,FALSE)</f>
        <v>三重</v>
      </c>
      <c r="G419" s="10" t="str">
        <f>VLOOKUP(H419,[1]検索データ!$A:$B,2,FALSE)</f>
        <v>参宮</v>
      </c>
      <c r="H419" s="9" t="s">
        <v>1020</v>
      </c>
      <c r="I419" s="9" t="str">
        <f t="shared" si="6"/>
        <v>6</v>
      </c>
      <c r="J419" s="11" t="s">
        <v>56</v>
      </c>
      <c r="K419" s="7"/>
      <c r="L419" s="9"/>
      <c r="M419" s="9"/>
      <c r="N419" s="9"/>
      <c r="O419" s="9"/>
      <c r="P419" s="9">
        <v>1</v>
      </c>
      <c r="Q419" s="9"/>
      <c r="R419" s="9"/>
      <c r="S419" s="9"/>
      <c r="T419" s="9"/>
      <c r="U419" s="9">
        <v>1</v>
      </c>
      <c r="V419" s="9"/>
      <c r="W419" s="9"/>
      <c r="X419" s="9"/>
      <c r="Y419" s="9">
        <v>1</v>
      </c>
      <c r="Z419" s="9"/>
      <c r="AA419" s="9"/>
      <c r="AB419" s="9"/>
      <c r="AC419" s="9"/>
      <c r="AD419" s="9"/>
      <c r="AE419" s="9">
        <v>1</v>
      </c>
      <c r="AF419" s="9"/>
      <c r="AG419" s="9"/>
      <c r="AH419" s="9"/>
      <c r="AI419" s="9"/>
      <c r="AJ419" s="9">
        <v>1</v>
      </c>
      <c r="AK419" s="9"/>
      <c r="AL419" s="9"/>
      <c r="AM419" s="9"/>
      <c r="AN419" s="9"/>
      <c r="AO419" s="9"/>
      <c r="AP419" s="9">
        <v>1</v>
      </c>
      <c r="AQ419" s="12" t="s">
        <v>1025</v>
      </c>
      <c r="AR419" s="12" t="s">
        <v>1026</v>
      </c>
      <c r="AS419" s="12" t="s">
        <v>1027</v>
      </c>
    </row>
    <row r="420" spans="1:45" ht="56.25" customHeight="1">
      <c r="A420" s="8">
        <f>VLOOKUP(H420,[1]検索データ!$A:$E,5,FALSE)</f>
        <v>279</v>
      </c>
      <c r="B420" s="9">
        <v>233</v>
      </c>
      <c r="C420" s="9"/>
      <c r="D420" s="9">
        <v>418</v>
      </c>
      <c r="E420" s="9" t="s">
        <v>26</v>
      </c>
      <c r="F420" s="10" t="str">
        <f>VLOOKUP(H420,[1]検索データ!$A:$C,3,FALSE)</f>
        <v>三重</v>
      </c>
      <c r="G420" s="10" t="str">
        <f>VLOOKUP(H420,[1]検索データ!$A:$B,2,FALSE)</f>
        <v>参宮</v>
      </c>
      <c r="H420" s="9" t="s">
        <v>1020</v>
      </c>
      <c r="I420" s="9" t="str">
        <f t="shared" si="6"/>
        <v>5</v>
      </c>
      <c r="J420" s="11" t="s">
        <v>39</v>
      </c>
      <c r="K420" s="7" t="s">
        <v>40</v>
      </c>
      <c r="L420" s="9"/>
      <c r="M420" s="9"/>
      <c r="N420" s="9"/>
      <c r="O420" s="9"/>
      <c r="P420" s="9"/>
      <c r="Q420" s="9">
        <v>1</v>
      </c>
      <c r="R420" s="9"/>
      <c r="S420" s="9"/>
      <c r="T420" s="9"/>
      <c r="U420" s="9"/>
      <c r="V420" s="9">
        <v>1</v>
      </c>
      <c r="W420" s="9"/>
      <c r="X420" s="9"/>
      <c r="Y420" s="9"/>
      <c r="Z420" s="9"/>
      <c r="AA420" s="9">
        <v>1</v>
      </c>
      <c r="AB420" s="9"/>
      <c r="AC420" s="9"/>
      <c r="AD420" s="9"/>
      <c r="AE420" s="9">
        <v>1</v>
      </c>
      <c r="AF420" s="9"/>
      <c r="AG420" s="9"/>
      <c r="AH420" s="9"/>
      <c r="AI420" s="9"/>
      <c r="AJ420" s="9">
        <v>1</v>
      </c>
      <c r="AK420" s="9"/>
      <c r="AL420" s="9"/>
      <c r="AM420" s="9"/>
      <c r="AN420" s="9"/>
      <c r="AO420" s="9">
        <v>1</v>
      </c>
      <c r="AP420" s="9"/>
      <c r="AQ420" s="12" t="s">
        <v>1028</v>
      </c>
      <c r="AR420" s="12"/>
      <c r="AS420" s="12" t="s">
        <v>1029</v>
      </c>
    </row>
    <row r="421" spans="1:45" ht="25.5" customHeight="1">
      <c r="A421" s="8">
        <f>VLOOKUP(H421,[1]検索データ!$A:$E,5,FALSE)</f>
        <v>279</v>
      </c>
      <c r="B421" s="9">
        <v>234</v>
      </c>
      <c r="C421" s="9"/>
      <c r="D421" s="9">
        <v>419</v>
      </c>
      <c r="E421" s="9" t="s">
        <v>26</v>
      </c>
      <c r="F421" s="10" t="str">
        <f>VLOOKUP(H421,[1]検索データ!$A:$C,3,FALSE)</f>
        <v>三重</v>
      </c>
      <c r="G421" s="10" t="str">
        <f>VLOOKUP(H421,[1]検索データ!$A:$B,2,FALSE)</f>
        <v>参宮</v>
      </c>
      <c r="H421" s="9" t="s">
        <v>1020</v>
      </c>
      <c r="I421" s="9" t="str">
        <f t="shared" si="6"/>
        <v>5</v>
      </c>
      <c r="J421" s="11" t="s">
        <v>109</v>
      </c>
      <c r="K421" s="7" t="s">
        <v>222</v>
      </c>
      <c r="L421" s="9"/>
      <c r="M421" s="9"/>
      <c r="N421" s="9"/>
      <c r="O421" s="9"/>
      <c r="P421" s="9">
        <v>1</v>
      </c>
      <c r="Q421" s="9"/>
      <c r="R421" s="9"/>
      <c r="S421" s="9"/>
      <c r="T421" s="9">
        <v>1</v>
      </c>
      <c r="U421" s="9"/>
      <c r="V421" s="9"/>
      <c r="W421" s="9"/>
      <c r="X421" s="9"/>
      <c r="Y421" s="9"/>
      <c r="Z421" s="9">
        <v>1</v>
      </c>
      <c r="AA421" s="9"/>
      <c r="AB421" s="9"/>
      <c r="AC421" s="9"/>
      <c r="AD421" s="9"/>
      <c r="AE421" s="9">
        <v>1</v>
      </c>
      <c r="AF421" s="9"/>
      <c r="AG421" s="9"/>
      <c r="AH421" s="9"/>
      <c r="AI421" s="9"/>
      <c r="AJ421" s="9">
        <v>1</v>
      </c>
      <c r="AK421" s="9"/>
      <c r="AL421" s="9"/>
      <c r="AM421" s="9"/>
      <c r="AN421" s="9"/>
      <c r="AO421" s="9">
        <v>1</v>
      </c>
      <c r="AP421" s="9"/>
      <c r="AQ421" s="12"/>
      <c r="AR421" s="12" t="s">
        <v>1030</v>
      </c>
      <c r="AS421" s="12"/>
    </row>
    <row r="422" spans="1:45" ht="90.75" customHeight="1">
      <c r="A422" s="8">
        <f>VLOOKUP(H422,[1]検索データ!$A:$E,5,FALSE)</f>
        <v>279</v>
      </c>
      <c r="B422" s="9">
        <v>238</v>
      </c>
      <c r="C422" s="9"/>
      <c r="D422" s="9">
        <v>420</v>
      </c>
      <c r="E422" s="9" t="s">
        <v>33</v>
      </c>
      <c r="F422" s="10" t="str">
        <f>VLOOKUP(H422,[1]検索データ!$A:$C,3,FALSE)</f>
        <v>三重</v>
      </c>
      <c r="G422" s="10" t="str">
        <f>VLOOKUP(H422,[1]検索データ!$A:$B,2,FALSE)</f>
        <v>参宮</v>
      </c>
      <c r="H422" s="9" t="s">
        <v>1020</v>
      </c>
      <c r="I422" s="9" t="str">
        <f t="shared" si="6"/>
        <v>3</v>
      </c>
      <c r="J422" s="11" t="s">
        <v>342</v>
      </c>
      <c r="K422" s="7" t="s">
        <v>40</v>
      </c>
      <c r="L422" s="9"/>
      <c r="M422" s="9"/>
      <c r="N422" s="9"/>
      <c r="O422" s="9"/>
      <c r="P422" s="9">
        <v>1</v>
      </c>
      <c r="Q422" s="9"/>
      <c r="R422" s="9"/>
      <c r="S422" s="9"/>
      <c r="T422" s="9"/>
      <c r="U422" s="9">
        <v>1</v>
      </c>
      <c r="V422" s="9"/>
      <c r="W422" s="9"/>
      <c r="X422" s="9"/>
      <c r="Y422" s="9">
        <v>1</v>
      </c>
      <c r="Z422" s="9"/>
      <c r="AA422" s="9"/>
      <c r="AB422" s="9"/>
      <c r="AC422" s="9"/>
      <c r="AD422" s="9">
        <v>1</v>
      </c>
      <c r="AE422" s="9"/>
      <c r="AF422" s="9"/>
      <c r="AG422" s="9"/>
      <c r="AH422" s="9"/>
      <c r="AI422" s="9">
        <v>1</v>
      </c>
      <c r="AJ422" s="9"/>
      <c r="AK422" s="9"/>
      <c r="AL422" s="9"/>
      <c r="AM422" s="9"/>
      <c r="AN422" s="9">
        <v>1</v>
      </c>
      <c r="AO422" s="9"/>
      <c r="AP422" s="9"/>
      <c r="AQ422" s="12"/>
      <c r="AR422" s="12" t="s">
        <v>1031</v>
      </c>
      <c r="AS422" s="12" t="s">
        <v>1032</v>
      </c>
    </row>
    <row r="423" spans="1:45" ht="28.5" customHeight="1">
      <c r="A423" s="8">
        <f>VLOOKUP(H423,[1]検索データ!$A:$E,5,FALSE)</f>
        <v>279</v>
      </c>
      <c r="B423" s="9">
        <v>249</v>
      </c>
      <c r="C423" s="9"/>
      <c r="D423" s="9">
        <v>421</v>
      </c>
      <c r="E423" s="9" t="s">
        <v>26</v>
      </c>
      <c r="F423" s="10" t="str">
        <f>VLOOKUP(H423,[1]検索データ!$A:$C,3,FALSE)</f>
        <v>三重</v>
      </c>
      <c r="G423" s="10" t="str">
        <f>VLOOKUP(H423,[1]検索データ!$A:$B,2,FALSE)</f>
        <v>参宮</v>
      </c>
      <c r="H423" s="9" t="s">
        <v>1020</v>
      </c>
      <c r="I423" s="9" t="str">
        <f t="shared" si="6"/>
        <v>6</v>
      </c>
      <c r="J423" s="11" t="s">
        <v>71</v>
      </c>
      <c r="K423" s="7" t="s">
        <v>40</v>
      </c>
      <c r="L423" s="9"/>
      <c r="M423" s="9"/>
      <c r="N423" s="9"/>
      <c r="O423" s="9"/>
      <c r="P423" s="9">
        <v>1</v>
      </c>
      <c r="Q423" s="9"/>
      <c r="R423" s="9"/>
      <c r="S423" s="9"/>
      <c r="T423" s="9"/>
      <c r="U423" s="9">
        <v>1</v>
      </c>
      <c r="V423" s="9"/>
      <c r="W423" s="9"/>
      <c r="X423" s="9"/>
      <c r="Y423" s="9">
        <v>1</v>
      </c>
      <c r="Z423" s="9"/>
      <c r="AA423" s="9"/>
      <c r="AB423" s="9"/>
      <c r="AC423" s="9"/>
      <c r="AD423" s="9"/>
      <c r="AE423" s="9">
        <v>1</v>
      </c>
      <c r="AF423" s="9"/>
      <c r="AG423" s="9"/>
      <c r="AH423" s="9"/>
      <c r="AI423" s="9">
        <v>1</v>
      </c>
      <c r="AJ423" s="9"/>
      <c r="AK423" s="9"/>
      <c r="AL423" s="9"/>
      <c r="AM423" s="9"/>
      <c r="AN423" s="9">
        <v>1</v>
      </c>
      <c r="AO423" s="9"/>
      <c r="AP423" s="9"/>
      <c r="AQ423" s="12"/>
      <c r="AR423" s="12" t="s">
        <v>1033</v>
      </c>
      <c r="AS423" s="12"/>
    </row>
    <row r="424" spans="1:45" ht="28.5" customHeight="1">
      <c r="A424" s="8">
        <f>VLOOKUP(H424,[1]検索データ!$A:$E,5,FALSE)</f>
        <v>279</v>
      </c>
      <c r="B424" s="9">
        <v>260</v>
      </c>
      <c r="C424" s="9"/>
      <c r="D424" s="9">
        <v>422</v>
      </c>
      <c r="E424" s="9" t="s">
        <v>26</v>
      </c>
      <c r="F424" s="10" t="str">
        <f>VLOOKUP(H424,[1]検索データ!$A:$C,3,FALSE)</f>
        <v>三重</v>
      </c>
      <c r="G424" s="10" t="str">
        <f>VLOOKUP(H424,[1]検索データ!$A:$B,2,FALSE)</f>
        <v>参宮</v>
      </c>
      <c r="H424" s="9" t="s">
        <v>1020</v>
      </c>
      <c r="I424" s="9" t="str">
        <f t="shared" si="6"/>
        <v>5</v>
      </c>
      <c r="J424" s="11" t="s">
        <v>273</v>
      </c>
      <c r="K424" s="7" t="s">
        <v>40</v>
      </c>
      <c r="L424" s="9"/>
      <c r="M424" s="9"/>
      <c r="N424" s="9"/>
      <c r="O424" s="9"/>
      <c r="P424" s="9">
        <v>1</v>
      </c>
      <c r="Q424" s="9"/>
      <c r="R424" s="9"/>
      <c r="S424" s="9"/>
      <c r="T424" s="9">
        <v>1</v>
      </c>
      <c r="U424" s="9"/>
      <c r="V424" s="9"/>
      <c r="W424" s="9"/>
      <c r="X424" s="9"/>
      <c r="Y424" s="9"/>
      <c r="Z424" s="9">
        <v>1</v>
      </c>
      <c r="AA424" s="9"/>
      <c r="AB424" s="9"/>
      <c r="AC424" s="9"/>
      <c r="AD424" s="9"/>
      <c r="AE424" s="9">
        <v>1</v>
      </c>
      <c r="AF424" s="9"/>
      <c r="AG424" s="9"/>
      <c r="AH424" s="9"/>
      <c r="AI424" s="9"/>
      <c r="AJ424" s="9"/>
      <c r="AK424" s="9">
        <v>1</v>
      </c>
      <c r="AL424" s="9"/>
      <c r="AM424" s="9"/>
      <c r="AN424" s="9"/>
      <c r="AO424" s="9">
        <v>1</v>
      </c>
      <c r="AP424" s="9"/>
      <c r="AQ424" s="12"/>
      <c r="AR424" s="12"/>
      <c r="AS424" s="12"/>
    </row>
    <row r="425" spans="1:45" ht="97.5" customHeight="1">
      <c r="A425" s="8">
        <f>VLOOKUP(H425,[1]検索データ!$A:$E,5,FALSE)</f>
        <v>280</v>
      </c>
      <c r="B425" s="9">
        <v>116</v>
      </c>
      <c r="C425" s="9"/>
      <c r="D425" s="9">
        <v>423</v>
      </c>
      <c r="E425" s="9" t="s">
        <v>33</v>
      </c>
      <c r="F425" s="10" t="str">
        <f>VLOOKUP(H425,[1]検索データ!$A:$C,3,FALSE)</f>
        <v>三重</v>
      </c>
      <c r="G425" s="10" t="str">
        <f>VLOOKUP(H425,[1]検索データ!$A:$B,2,FALSE)</f>
        <v>参宮</v>
      </c>
      <c r="H425" s="9" t="s">
        <v>1034</v>
      </c>
      <c r="I425" s="9" t="str">
        <f t="shared" si="6"/>
        <v>4</v>
      </c>
      <c r="J425" s="11" t="s">
        <v>652</v>
      </c>
      <c r="K425" s="7" t="s">
        <v>619</v>
      </c>
      <c r="L425" s="9"/>
      <c r="M425" s="9"/>
      <c r="N425" s="9"/>
      <c r="O425" s="9"/>
      <c r="P425" s="9">
        <v>1</v>
      </c>
      <c r="Q425" s="9"/>
      <c r="R425" s="9"/>
      <c r="S425" s="9"/>
      <c r="T425" s="9">
        <v>1</v>
      </c>
      <c r="U425" s="9"/>
      <c r="V425" s="9"/>
      <c r="W425" s="9"/>
      <c r="X425" s="9"/>
      <c r="Y425" s="9">
        <v>1</v>
      </c>
      <c r="Z425" s="9"/>
      <c r="AA425" s="9"/>
      <c r="AB425" s="9"/>
      <c r="AC425" s="9"/>
      <c r="AD425" s="9"/>
      <c r="AE425" s="9"/>
      <c r="AF425" s="9">
        <v>1</v>
      </c>
      <c r="AG425" s="9"/>
      <c r="AH425" s="9"/>
      <c r="AI425" s="9"/>
      <c r="AJ425" s="9"/>
      <c r="AK425" s="9">
        <v>1</v>
      </c>
      <c r="AL425" s="9"/>
      <c r="AM425" s="9"/>
      <c r="AN425" s="9">
        <v>1</v>
      </c>
      <c r="AO425" s="9"/>
      <c r="AP425" s="9"/>
      <c r="AQ425" s="12"/>
      <c r="AR425" s="12" t="s">
        <v>1035</v>
      </c>
      <c r="AS425" s="12"/>
    </row>
    <row r="426" spans="1:45" ht="77.25" customHeight="1">
      <c r="A426" s="8">
        <f>VLOOKUP(H426,[1]検索データ!$A:$E,5,FALSE)</f>
        <v>282</v>
      </c>
      <c r="B426" s="9">
        <v>229</v>
      </c>
      <c r="C426" s="9"/>
      <c r="D426" s="9">
        <v>424</v>
      </c>
      <c r="E426" s="9" t="s">
        <v>33</v>
      </c>
      <c r="F426" s="10" t="str">
        <f>VLOOKUP(H426,[1]検索データ!$A:$C,3,FALSE)</f>
        <v>三重</v>
      </c>
      <c r="G426" s="10" t="str">
        <f>VLOOKUP(H426,[1]検索データ!$A:$B,2,FALSE)</f>
        <v>参宮</v>
      </c>
      <c r="H426" s="9" t="s">
        <v>1036</v>
      </c>
      <c r="I426" s="9" t="str">
        <f t="shared" si="6"/>
        <v>6</v>
      </c>
      <c r="J426" s="11" t="s">
        <v>118</v>
      </c>
      <c r="K426" s="7"/>
      <c r="L426" s="9"/>
      <c r="M426" s="9"/>
      <c r="N426" s="9"/>
      <c r="O426" s="9">
        <v>1</v>
      </c>
      <c r="P426" s="9"/>
      <c r="Q426" s="9"/>
      <c r="R426" s="9"/>
      <c r="S426" s="9">
        <v>1</v>
      </c>
      <c r="T426" s="9"/>
      <c r="U426" s="9"/>
      <c r="V426" s="9"/>
      <c r="W426" s="9"/>
      <c r="X426" s="9"/>
      <c r="Y426" s="9"/>
      <c r="Z426" s="9">
        <v>1</v>
      </c>
      <c r="AA426" s="9"/>
      <c r="AB426" s="9"/>
      <c r="AC426" s="9"/>
      <c r="AD426" s="9">
        <v>1</v>
      </c>
      <c r="AE426" s="9"/>
      <c r="AF426" s="9"/>
      <c r="AG426" s="9"/>
      <c r="AH426" s="9"/>
      <c r="AI426" s="9">
        <v>1</v>
      </c>
      <c r="AJ426" s="9"/>
      <c r="AK426" s="9"/>
      <c r="AL426" s="9"/>
      <c r="AM426" s="9"/>
      <c r="AN426" s="9">
        <v>1</v>
      </c>
      <c r="AO426" s="9"/>
      <c r="AP426" s="9"/>
      <c r="AQ426" s="12"/>
      <c r="AR426" s="12" t="s">
        <v>1037</v>
      </c>
      <c r="AS426" s="12" t="s">
        <v>1038</v>
      </c>
    </row>
    <row r="427" spans="1:45" ht="76.5" customHeight="1">
      <c r="A427" s="8">
        <f>VLOOKUP(H427,[1]検索データ!$A:$E,5,FALSE)</f>
        <v>282</v>
      </c>
      <c r="B427" s="9">
        <v>269</v>
      </c>
      <c r="C427" s="9"/>
      <c r="D427" s="9">
        <v>425</v>
      </c>
      <c r="E427" s="9" t="s">
        <v>26</v>
      </c>
      <c r="F427" s="10" t="str">
        <f>VLOOKUP(H427,[1]検索データ!$A:$C,3,FALSE)</f>
        <v>三重</v>
      </c>
      <c r="G427" s="10" t="str">
        <f>VLOOKUP(H427,[1]検索データ!$A:$B,2,FALSE)</f>
        <v>参宮</v>
      </c>
      <c r="H427" s="9" t="s">
        <v>1036</v>
      </c>
      <c r="I427" s="9" t="str">
        <f t="shared" si="6"/>
        <v>5</v>
      </c>
      <c r="J427" s="11" t="s">
        <v>302</v>
      </c>
      <c r="K427" s="7" t="s">
        <v>40</v>
      </c>
      <c r="L427" s="9"/>
      <c r="M427" s="9"/>
      <c r="N427" s="9"/>
      <c r="O427" s="9"/>
      <c r="P427" s="9"/>
      <c r="Q427" s="9">
        <v>1</v>
      </c>
      <c r="R427" s="9"/>
      <c r="S427" s="9"/>
      <c r="T427" s="9"/>
      <c r="U427" s="9">
        <v>1</v>
      </c>
      <c r="V427" s="9"/>
      <c r="W427" s="9"/>
      <c r="X427" s="9"/>
      <c r="Y427" s="9"/>
      <c r="Z427" s="9"/>
      <c r="AA427" s="9">
        <v>1</v>
      </c>
      <c r="AB427" s="9"/>
      <c r="AC427" s="9"/>
      <c r="AD427" s="9"/>
      <c r="AE427" s="9">
        <v>1</v>
      </c>
      <c r="AF427" s="9"/>
      <c r="AG427" s="9"/>
      <c r="AH427" s="9"/>
      <c r="AI427" s="9">
        <v>1</v>
      </c>
      <c r="AJ427" s="9"/>
      <c r="AK427" s="9"/>
      <c r="AL427" s="9"/>
      <c r="AM427" s="9"/>
      <c r="AN427" s="9"/>
      <c r="AO427" s="9">
        <v>1</v>
      </c>
      <c r="AP427" s="9"/>
      <c r="AQ427" s="12" t="s">
        <v>1039</v>
      </c>
      <c r="AR427" s="12" t="s">
        <v>1040</v>
      </c>
      <c r="AS427" s="12" t="s">
        <v>1041</v>
      </c>
    </row>
    <row r="428" spans="1:45" ht="84.75" customHeight="1">
      <c r="A428" s="8">
        <f>VLOOKUP(H428,[1]検索データ!$A:$E,5,FALSE)</f>
        <v>291</v>
      </c>
      <c r="B428" s="9">
        <v>370</v>
      </c>
      <c r="C428" s="9"/>
      <c r="D428" s="9">
        <v>426</v>
      </c>
      <c r="E428" s="9" t="s">
        <v>33</v>
      </c>
      <c r="F428" s="10" t="str">
        <f>VLOOKUP(H428,[1]検索データ!$A:$C,3,FALSE)</f>
        <v>三重</v>
      </c>
      <c r="G428" s="10" t="str">
        <f>VLOOKUP(H428,[1]検索データ!$A:$B,2,FALSE)</f>
        <v>名松</v>
      </c>
      <c r="H428" s="9" t="s">
        <v>1042</v>
      </c>
      <c r="I428" s="9" t="str">
        <f t="shared" si="6"/>
        <v>7</v>
      </c>
      <c r="J428" s="11" t="s">
        <v>231</v>
      </c>
      <c r="K428" s="7" t="s">
        <v>36</v>
      </c>
      <c r="L428" s="9"/>
      <c r="M428" s="9"/>
      <c r="N428" s="9"/>
      <c r="O428" s="9"/>
      <c r="P428" s="9"/>
      <c r="Q428" s="9">
        <v>1</v>
      </c>
      <c r="R428" s="9"/>
      <c r="S428" s="9"/>
      <c r="T428" s="9"/>
      <c r="U428" s="9">
        <v>1</v>
      </c>
      <c r="V428" s="9"/>
      <c r="W428" s="9"/>
      <c r="X428" s="9"/>
      <c r="Y428" s="9">
        <v>1</v>
      </c>
      <c r="Z428" s="9"/>
      <c r="AA428" s="9"/>
      <c r="AB428" s="9"/>
      <c r="AC428" s="9"/>
      <c r="AD428" s="9"/>
      <c r="AE428" s="9">
        <v>1</v>
      </c>
      <c r="AF428" s="9"/>
      <c r="AG428" s="9"/>
      <c r="AH428" s="9"/>
      <c r="AI428" s="9"/>
      <c r="AJ428" s="9"/>
      <c r="AK428" s="9">
        <v>1</v>
      </c>
      <c r="AL428" s="9"/>
      <c r="AM428" s="9"/>
      <c r="AN428" s="9"/>
      <c r="AO428" s="9">
        <v>1</v>
      </c>
      <c r="AP428" s="9"/>
      <c r="AQ428" s="12"/>
      <c r="AR428" s="12" t="s">
        <v>1043</v>
      </c>
      <c r="AS428" s="12" t="s">
        <v>1044</v>
      </c>
    </row>
    <row r="429" spans="1:45" ht="75.75" customHeight="1">
      <c r="A429" s="8">
        <f>VLOOKUP(H429,[1]検索データ!$A:$E,5,FALSE)</f>
        <v>293</v>
      </c>
      <c r="B429" s="9">
        <v>150</v>
      </c>
      <c r="C429" s="9"/>
      <c r="D429" s="9">
        <v>427</v>
      </c>
      <c r="E429" s="9" t="s">
        <v>33</v>
      </c>
      <c r="F429" s="10" t="str">
        <f>VLOOKUP(H429,[1]検索データ!$A:$C,3,FALSE)</f>
        <v>三重</v>
      </c>
      <c r="G429" s="10" t="str">
        <f>VLOOKUP(H429,[1]検索データ!$A:$B,2,FALSE)</f>
        <v>名松</v>
      </c>
      <c r="H429" s="9" t="s">
        <v>1045</v>
      </c>
      <c r="I429" s="9" t="str">
        <f t="shared" si="6"/>
        <v>6</v>
      </c>
      <c r="J429" s="11" t="s">
        <v>69</v>
      </c>
      <c r="K429" s="7" t="s">
        <v>44</v>
      </c>
      <c r="L429" s="9"/>
      <c r="M429" s="9"/>
      <c r="N429" s="9"/>
      <c r="O429" s="9"/>
      <c r="P429" s="9"/>
      <c r="Q429" s="9">
        <v>1</v>
      </c>
      <c r="R429" s="9"/>
      <c r="S429" s="9"/>
      <c r="T429" s="9"/>
      <c r="U429" s="9">
        <v>1</v>
      </c>
      <c r="V429" s="9"/>
      <c r="W429" s="9"/>
      <c r="X429" s="9"/>
      <c r="Y429" s="9"/>
      <c r="Z429" s="9"/>
      <c r="AA429" s="9">
        <v>1</v>
      </c>
      <c r="AB429" s="9"/>
      <c r="AC429" s="9"/>
      <c r="AD429" s="9"/>
      <c r="AE429" s="9"/>
      <c r="AF429" s="9">
        <v>1</v>
      </c>
      <c r="AG429" s="9"/>
      <c r="AH429" s="9"/>
      <c r="AI429" s="9"/>
      <c r="AJ429" s="9">
        <v>1</v>
      </c>
      <c r="AK429" s="9"/>
      <c r="AL429" s="9"/>
      <c r="AM429" s="9"/>
      <c r="AN429" s="9"/>
      <c r="AO429" s="9">
        <v>1</v>
      </c>
      <c r="AP429" s="9"/>
      <c r="AQ429" s="12"/>
      <c r="AR429" s="12" t="s">
        <v>1046</v>
      </c>
      <c r="AS429" s="12" t="s">
        <v>1047</v>
      </c>
    </row>
    <row r="430" spans="1:45" ht="75.75" customHeight="1">
      <c r="A430" s="8">
        <f>VLOOKUP(H430,[1]検索データ!$A:$E,5,FALSE)</f>
        <v>305</v>
      </c>
      <c r="B430" s="9">
        <v>41</v>
      </c>
      <c r="C430" s="9"/>
      <c r="D430" s="9">
        <v>428</v>
      </c>
      <c r="E430" s="9" t="s">
        <v>26</v>
      </c>
      <c r="F430" s="10" t="str">
        <f>VLOOKUP(H430,[1]検索データ!$A:$C,3,FALSE)</f>
        <v>愛知</v>
      </c>
      <c r="G430" s="10" t="str">
        <f>VLOOKUP(H430,[1]検索データ!$A:$B,2,FALSE)</f>
        <v>飯田</v>
      </c>
      <c r="H430" s="9" t="s">
        <v>1048</v>
      </c>
      <c r="I430" s="9" t="str">
        <f t="shared" si="6"/>
        <v>6</v>
      </c>
      <c r="J430" s="11" t="s">
        <v>69</v>
      </c>
      <c r="K430" s="7" t="s">
        <v>40</v>
      </c>
      <c r="L430" s="9"/>
      <c r="M430" s="9"/>
      <c r="N430" s="9"/>
      <c r="O430" s="9"/>
      <c r="P430" s="9">
        <v>1</v>
      </c>
      <c r="Q430" s="9"/>
      <c r="R430" s="9"/>
      <c r="S430" s="9"/>
      <c r="T430" s="9">
        <v>1</v>
      </c>
      <c r="U430" s="9"/>
      <c r="V430" s="9"/>
      <c r="W430" s="9"/>
      <c r="X430" s="9"/>
      <c r="Y430" s="9"/>
      <c r="Z430" s="9"/>
      <c r="AA430" s="9">
        <v>1</v>
      </c>
      <c r="AB430" s="9"/>
      <c r="AC430" s="9"/>
      <c r="AD430" s="9">
        <v>1</v>
      </c>
      <c r="AE430" s="9"/>
      <c r="AF430" s="9"/>
      <c r="AG430" s="9"/>
      <c r="AH430" s="9"/>
      <c r="AI430" s="9">
        <v>1</v>
      </c>
      <c r="AJ430" s="9"/>
      <c r="AK430" s="9"/>
      <c r="AL430" s="9"/>
      <c r="AM430" s="9"/>
      <c r="AN430" s="9"/>
      <c r="AO430" s="9">
        <v>1</v>
      </c>
      <c r="AP430" s="9"/>
      <c r="AQ430" s="12"/>
      <c r="AR430" s="12" t="s">
        <v>1049</v>
      </c>
      <c r="AS430" s="12"/>
    </row>
    <row r="431" spans="1:45" ht="75.75" customHeight="1">
      <c r="A431" s="8">
        <f>VLOOKUP(H431,[1]検索データ!$A:$E,5,FALSE)</f>
        <v>313</v>
      </c>
      <c r="B431" s="9">
        <v>366</v>
      </c>
      <c r="C431" s="9"/>
      <c r="D431" s="9">
        <v>429</v>
      </c>
      <c r="E431" s="9" t="s">
        <v>26</v>
      </c>
      <c r="F431" s="10" t="str">
        <f>VLOOKUP(H431,[1]検索データ!$A:$C,3,FALSE)</f>
        <v>愛知</v>
      </c>
      <c r="G431" s="10" t="str">
        <f>VLOOKUP(H431,[1]検索データ!$A:$B,2,FALSE)</f>
        <v>飯田</v>
      </c>
      <c r="H431" s="9" t="s">
        <v>1050</v>
      </c>
      <c r="I431" s="9" t="str">
        <f t="shared" si="6"/>
        <v>5</v>
      </c>
      <c r="J431" s="11" t="s">
        <v>74</v>
      </c>
      <c r="K431" s="7" t="s">
        <v>40</v>
      </c>
      <c r="L431" s="9"/>
      <c r="M431" s="9"/>
      <c r="N431" s="9"/>
      <c r="O431" s="9">
        <v>1</v>
      </c>
      <c r="P431" s="9"/>
      <c r="Q431" s="9"/>
      <c r="R431" s="9"/>
      <c r="S431" s="9"/>
      <c r="T431" s="9">
        <v>1</v>
      </c>
      <c r="U431" s="9"/>
      <c r="V431" s="9"/>
      <c r="W431" s="9"/>
      <c r="X431" s="9"/>
      <c r="Y431" s="9"/>
      <c r="Z431" s="9">
        <v>1</v>
      </c>
      <c r="AA431" s="9"/>
      <c r="AB431" s="9"/>
      <c r="AC431" s="9"/>
      <c r="AD431" s="9">
        <v>1</v>
      </c>
      <c r="AE431" s="9"/>
      <c r="AF431" s="9"/>
      <c r="AG431" s="9"/>
      <c r="AH431" s="9"/>
      <c r="AI431" s="9">
        <v>1</v>
      </c>
      <c r="AJ431" s="9"/>
      <c r="AK431" s="9"/>
      <c r="AL431" s="9"/>
      <c r="AM431" s="9"/>
      <c r="AN431" s="9">
        <v>1</v>
      </c>
      <c r="AO431" s="9"/>
      <c r="AP431" s="9"/>
      <c r="AQ431" s="12" t="s">
        <v>1051</v>
      </c>
      <c r="AR431" s="12" t="s">
        <v>1052</v>
      </c>
      <c r="AS431" s="12" t="s">
        <v>1053</v>
      </c>
    </row>
    <row r="432" spans="1:45" ht="129.75" customHeight="1">
      <c r="A432" s="8">
        <f>VLOOKUP(H432,[1]検索データ!$A:$E,5,FALSE)</f>
        <v>314</v>
      </c>
      <c r="B432" s="9">
        <v>206</v>
      </c>
      <c r="C432" s="9"/>
      <c r="D432" s="9">
        <v>430</v>
      </c>
      <c r="E432" s="9" t="s">
        <v>33</v>
      </c>
      <c r="F432" s="10" t="str">
        <f>VLOOKUP(H432,[1]検索データ!$A:$C,3,FALSE)</f>
        <v>愛知</v>
      </c>
      <c r="G432" s="10" t="str">
        <f>VLOOKUP(H432,[1]検索データ!$A:$B,2,FALSE)</f>
        <v>飯田</v>
      </c>
      <c r="H432" s="9" t="s">
        <v>1054</v>
      </c>
      <c r="I432" s="9" t="str">
        <f t="shared" si="6"/>
        <v>6</v>
      </c>
      <c r="J432" s="11" t="s">
        <v>118</v>
      </c>
      <c r="K432" s="7"/>
      <c r="L432" s="9"/>
      <c r="M432" s="9"/>
      <c r="N432" s="9">
        <v>1</v>
      </c>
      <c r="O432" s="9"/>
      <c r="P432" s="9"/>
      <c r="Q432" s="9"/>
      <c r="R432" s="9"/>
      <c r="S432" s="9">
        <v>1</v>
      </c>
      <c r="T432" s="9"/>
      <c r="U432" s="9"/>
      <c r="V432" s="9"/>
      <c r="W432" s="9"/>
      <c r="X432" s="9">
        <v>1</v>
      </c>
      <c r="Y432" s="9"/>
      <c r="Z432" s="9"/>
      <c r="AA432" s="9"/>
      <c r="AB432" s="9"/>
      <c r="AC432" s="9">
        <v>1</v>
      </c>
      <c r="AD432" s="9"/>
      <c r="AE432" s="9"/>
      <c r="AF432" s="9"/>
      <c r="AG432" s="9"/>
      <c r="AH432" s="9"/>
      <c r="AI432" s="9">
        <v>1</v>
      </c>
      <c r="AJ432" s="9"/>
      <c r="AK432" s="9"/>
      <c r="AL432" s="9"/>
      <c r="AM432" s="9"/>
      <c r="AN432" s="9">
        <v>1</v>
      </c>
      <c r="AO432" s="9"/>
      <c r="AP432" s="9"/>
      <c r="AQ432" s="12" t="s">
        <v>1055</v>
      </c>
      <c r="AR432" s="12" t="s">
        <v>1056</v>
      </c>
      <c r="AS432" s="12" t="s">
        <v>1057</v>
      </c>
    </row>
    <row r="433" spans="1:45" ht="81" customHeight="1">
      <c r="A433" s="8">
        <f>VLOOKUP(H433,[1]検索データ!$A:$E,5,FALSE)</f>
        <v>314</v>
      </c>
      <c r="B433" s="9">
        <v>208</v>
      </c>
      <c r="C433" s="9"/>
      <c r="D433" s="9">
        <v>431</v>
      </c>
      <c r="E433" s="9" t="s">
        <v>33</v>
      </c>
      <c r="F433" s="10" t="str">
        <f>VLOOKUP(H433,[1]検索データ!$A:$C,3,FALSE)</f>
        <v>愛知</v>
      </c>
      <c r="G433" s="10" t="str">
        <f>VLOOKUP(H433,[1]検索データ!$A:$B,2,FALSE)</f>
        <v>飯田</v>
      </c>
      <c r="H433" s="9" t="s">
        <v>1054</v>
      </c>
      <c r="I433" s="9" t="str">
        <f t="shared" si="6"/>
        <v>3</v>
      </c>
      <c r="J433" s="11" t="s">
        <v>668</v>
      </c>
      <c r="K433" s="7"/>
      <c r="L433" s="9"/>
      <c r="M433" s="9"/>
      <c r="N433" s="9">
        <v>1</v>
      </c>
      <c r="O433" s="9"/>
      <c r="P433" s="9"/>
      <c r="Q433" s="9"/>
      <c r="R433" s="9">
        <v>1</v>
      </c>
      <c r="S433" s="9"/>
      <c r="T433" s="9"/>
      <c r="U433" s="9"/>
      <c r="V433" s="9"/>
      <c r="W433" s="9"/>
      <c r="X433" s="9"/>
      <c r="Y433" s="9">
        <v>1</v>
      </c>
      <c r="Z433" s="9"/>
      <c r="AA433" s="9"/>
      <c r="AB433" s="9">
        <v>1</v>
      </c>
      <c r="AC433" s="9"/>
      <c r="AD433" s="9"/>
      <c r="AE433" s="9"/>
      <c r="AF433" s="9"/>
      <c r="AG433" s="9"/>
      <c r="AH433" s="9"/>
      <c r="AI433" s="9">
        <v>1</v>
      </c>
      <c r="AJ433" s="9"/>
      <c r="AK433" s="9"/>
      <c r="AL433" s="9">
        <v>1</v>
      </c>
      <c r="AM433" s="9"/>
      <c r="AN433" s="9"/>
      <c r="AO433" s="9"/>
      <c r="AP433" s="9"/>
      <c r="AQ433" s="12"/>
      <c r="AR433" s="12" t="s">
        <v>1058</v>
      </c>
      <c r="AS433" s="12" t="s">
        <v>1059</v>
      </c>
    </row>
    <row r="434" spans="1:45" ht="27.75" customHeight="1">
      <c r="A434" s="8">
        <f>VLOOKUP(H434,[1]検索データ!$A:$E,5,FALSE)</f>
        <v>314</v>
      </c>
      <c r="B434" s="9">
        <v>209</v>
      </c>
      <c r="C434" s="9"/>
      <c r="D434" s="9">
        <v>432</v>
      </c>
      <c r="E434" s="9" t="s">
        <v>33</v>
      </c>
      <c r="F434" s="10" t="str">
        <f>VLOOKUP(H434,[1]検索データ!$A:$C,3,FALSE)</f>
        <v>愛知</v>
      </c>
      <c r="G434" s="10" t="str">
        <f>VLOOKUP(H434,[1]検索データ!$A:$B,2,FALSE)</f>
        <v>飯田</v>
      </c>
      <c r="H434" s="9" t="s">
        <v>1054</v>
      </c>
      <c r="I434" s="9" t="str">
        <f t="shared" si="6"/>
        <v>6</v>
      </c>
      <c r="J434" s="11" t="s">
        <v>118</v>
      </c>
      <c r="K434" s="7"/>
      <c r="L434" s="9"/>
      <c r="M434" s="9"/>
      <c r="N434" s="9"/>
      <c r="O434" s="9"/>
      <c r="P434" s="9">
        <v>1</v>
      </c>
      <c r="Q434" s="9"/>
      <c r="R434" s="9">
        <v>1</v>
      </c>
      <c r="S434" s="9"/>
      <c r="T434" s="9"/>
      <c r="U434" s="9"/>
      <c r="V434" s="9"/>
      <c r="W434" s="9"/>
      <c r="X434" s="9">
        <v>1</v>
      </c>
      <c r="Y434" s="9"/>
      <c r="Z434" s="9"/>
      <c r="AA434" s="9"/>
      <c r="AB434" s="9">
        <v>1</v>
      </c>
      <c r="AC434" s="9"/>
      <c r="AD434" s="9"/>
      <c r="AE434" s="9"/>
      <c r="AF434" s="9"/>
      <c r="AG434" s="9">
        <v>1</v>
      </c>
      <c r="AH434" s="9"/>
      <c r="AI434" s="9"/>
      <c r="AJ434" s="9"/>
      <c r="AK434" s="9"/>
      <c r="AL434" s="9">
        <v>1</v>
      </c>
      <c r="AM434" s="9"/>
      <c r="AN434" s="9"/>
      <c r="AO434" s="9"/>
      <c r="AP434" s="9"/>
      <c r="AQ434" s="12"/>
      <c r="AR434" s="12"/>
      <c r="AS434" s="12"/>
    </row>
    <row r="435" spans="1:45" ht="42.75" customHeight="1">
      <c r="A435" s="8">
        <f>VLOOKUP(H435,[1]検索データ!$A:$E,5,FALSE)</f>
        <v>314</v>
      </c>
      <c r="B435" s="9">
        <v>210</v>
      </c>
      <c r="C435" s="9"/>
      <c r="D435" s="9">
        <v>433</v>
      </c>
      <c r="E435" s="9" t="s">
        <v>26</v>
      </c>
      <c r="F435" s="10" t="str">
        <f>VLOOKUP(H435,[1]検索データ!$A:$C,3,FALSE)</f>
        <v>愛知</v>
      </c>
      <c r="G435" s="10" t="str">
        <f>VLOOKUP(H435,[1]検索データ!$A:$B,2,FALSE)</f>
        <v>飯田</v>
      </c>
      <c r="H435" s="9" t="s">
        <v>1054</v>
      </c>
      <c r="I435" s="9" t="str">
        <f t="shared" si="6"/>
        <v>7</v>
      </c>
      <c r="J435" s="11" t="s">
        <v>59</v>
      </c>
      <c r="K435" s="7"/>
      <c r="L435" s="9"/>
      <c r="M435" s="9"/>
      <c r="N435" s="9"/>
      <c r="O435" s="9"/>
      <c r="P435" s="9">
        <v>1</v>
      </c>
      <c r="Q435" s="9"/>
      <c r="R435" s="9"/>
      <c r="S435" s="9"/>
      <c r="T435" s="9">
        <v>1</v>
      </c>
      <c r="U435" s="9"/>
      <c r="V435" s="9"/>
      <c r="W435" s="9"/>
      <c r="X435" s="9"/>
      <c r="Y435" s="9">
        <v>1</v>
      </c>
      <c r="Z435" s="9"/>
      <c r="AA435" s="9"/>
      <c r="AB435" s="9"/>
      <c r="AC435" s="9"/>
      <c r="AD435" s="9"/>
      <c r="AE435" s="9">
        <v>1</v>
      </c>
      <c r="AF435" s="9"/>
      <c r="AG435" s="9">
        <v>1</v>
      </c>
      <c r="AH435" s="9"/>
      <c r="AI435" s="9"/>
      <c r="AJ435" s="9"/>
      <c r="AK435" s="9"/>
      <c r="AL435" s="9">
        <v>1</v>
      </c>
      <c r="AM435" s="9"/>
      <c r="AN435" s="9"/>
      <c r="AO435" s="9"/>
      <c r="AP435" s="9"/>
      <c r="AQ435" s="12" t="s">
        <v>1060</v>
      </c>
      <c r="AR435" s="12" t="s">
        <v>1061</v>
      </c>
      <c r="AS435" s="12"/>
    </row>
    <row r="436" spans="1:45" ht="55.5" customHeight="1">
      <c r="A436" s="8">
        <f>VLOOKUP(H436,[1]検索データ!$A:$E,5,FALSE)</f>
        <v>314</v>
      </c>
      <c r="B436" s="9">
        <v>222</v>
      </c>
      <c r="C436" s="9"/>
      <c r="D436" s="9">
        <v>434</v>
      </c>
      <c r="E436" s="9" t="s">
        <v>26</v>
      </c>
      <c r="F436" s="10" t="str">
        <f>VLOOKUP(H436,[1]検索データ!$A:$C,3,FALSE)</f>
        <v>愛知</v>
      </c>
      <c r="G436" s="10" t="str">
        <f>VLOOKUP(H436,[1]検索データ!$A:$B,2,FALSE)</f>
        <v>飯田</v>
      </c>
      <c r="H436" s="9" t="s">
        <v>1054</v>
      </c>
      <c r="I436" s="9" t="str">
        <f t="shared" si="6"/>
        <v>6</v>
      </c>
      <c r="J436" s="11" t="s">
        <v>214</v>
      </c>
      <c r="K436" s="7"/>
      <c r="L436" s="9"/>
      <c r="M436" s="9"/>
      <c r="N436" s="9">
        <v>1</v>
      </c>
      <c r="O436" s="9"/>
      <c r="P436" s="9"/>
      <c r="Q436" s="9"/>
      <c r="R436" s="9">
        <v>1</v>
      </c>
      <c r="S436" s="9"/>
      <c r="T436" s="9"/>
      <c r="U436" s="9"/>
      <c r="V436" s="9"/>
      <c r="W436" s="9">
        <v>1</v>
      </c>
      <c r="X436" s="9"/>
      <c r="Y436" s="9"/>
      <c r="Z436" s="9"/>
      <c r="AA436" s="9"/>
      <c r="AB436" s="9"/>
      <c r="AC436" s="9"/>
      <c r="AD436" s="9"/>
      <c r="AE436" s="9">
        <v>1</v>
      </c>
      <c r="AF436" s="9"/>
      <c r="AG436" s="9"/>
      <c r="AH436" s="9">
        <v>1</v>
      </c>
      <c r="AI436" s="9"/>
      <c r="AJ436" s="9"/>
      <c r="AK436" s="9"/>
      <c r="AL436" s="9"/>
      <c r="AM436" s="9">
        <v>1</v>
      </c>
      <c r="AN436" s="9"/>
      <c r="AO436" s="9"/>
      <c r="AP436" s="9"/>
      <c r="AQ436" s="12" t="s">
        <v>1062</v>
      </c>
      <c r="AR436" s="12" t="s">
        <v>1063</v>
      </c>
      <c r="AS436" s="12" t="s">
        <v>1064</v>
      </c>
    </row>
    <row r="437" spans="1:45" ht="30.75" customHeight="1">
      <c r="A437" s="8">
        <f>VLOOKUP(H437,[1]検索データ!$A:$E,5,FALSE)</f>
        <v>333</v>
      </c>
      <c r="B437" s="9">
        <v>305</v>
      </c>
      <c r="C437" s="9" t="s">
        <v>393</v>
      </c>
      <c r="D437" s="9">
        <v>435</v>
      </c>
      <c r="E437" s="9" t="s">
        <v>33</v>
      </c>
      <c r="F437" s="10" t="str">
        <f>VLOOKUP(H437,[1]検索データ!$A:$C,3,FALSE)</f>
        <v>静岡</v>
      </c>
      <c r="G437" s="10" t="str">
        <f>VLOOKUP(H437,[1]検索データ!$A:$B,2,FALSE)</f>
        <v>飯田</v>
      </c>
      <c r="H437" s="9" t="s">
        <v>1065</v>
      </c>
      <c r="I437" s="9" t="str">
        <f t="shared" si="6"/>
        <v/>
      </c>
      <c r="J437" s="9"/>
      <c r="K437" s="7"/>
      <c r="L437" s="9"/>
      <c r="M437" s="9"/>
      <c r="N437" s="9"/>
      <c r="O437" s="9"/>
      <c r="P437" s="9">
        <v>1</v>
      </c>
      <c r="Q437" s="9"/>
      <c r="R437" s="9"/>
      <c r="S437" s="9"/>
      <c r="T437" s="9"/>
      <c r="U437" s="9"/>
      <c r="V437" s="9"/>
      <c r="W437" s="9"/>
      <c r="X437" s="9"/>
      <c r="Y437" s="9"/>
      <c r="Z437" s="9"/>
      <c r="AA437" s="9">
        <v>1</v>
      </c>
      <c r="AB437" s="9"/>
      <c r="AC437" s="9"/>
      <c r="AD437" s="9">
        <v>1</v>
      </c>
      <c r="AE437" s="9"/>
      <c r="AF437" s="9"/>
      <c r="AG437" s="9"/>
      <c r="AH437" s="9"/>
      <c r="AI437" s="9"/>
      <c r="AJ437" s="9"/>
      <c r="AK437" s="9">
        <v>1</v>
      </c>
      <c r="AL437" s="9"/>
      <c r="AM437" s="9"/>
      <c r="AN437" s="9">
        <v>1</v>
      </c>
      <c r="AO437" s="9"/>
      <c r="AP437" s="9"/>
      <c r="AQ437" s="12"/>
      <c r="AR437" s="12" t="s">
        <v>1066</v>
      </c>
      <c r="AS437" s="12"/>
    </row>
    <row r="438" spans="1:45" ht="30.75" customHeight="1">
      <c r="A438" s="8">
        <f>VLOOKUP(H438,[1]検索データ!$A:$E,5,FALSE)</f>
        <v>333</v>
      </c>
      <c r="B438" s="9">
        <v>308</v>
      </c>
      <c r="C438" s="9" t="s">
        <v>393</v>
      </c>
      <c r="D438" s="9">
        <v>436</v>
      </c>
      <c r="E438" s="9" t="s">
        <v>26</v>
      </c>
      <c r="F438" s="10" t="str">
        <f>VLOOKUP(H438,[1]検索データ!$A:$C,3,FALSE)</f>
        <v>静岡</v>
      </c>
      <c r="G438" s="10" t="str">
        <f>VLOOKUP(H438,[1]検索データ!$A:$B,2,FALSE)</f>
        <v>飯田</v>
      </c>
      <c r="H438" s="9" t="s">
        <v>1065</v>
      </c>
      <c r="I438" s="9" t="str">
        <f t="shared" si="6"/>
        <v>6</v>
      </c>
      <c r="J438" s="11" t="s">
        <v>168</v>
      </c>
      <c r="K438" s="7" t="s">
        <v>44</v>
      </c>
      <c r="L438" s="9"/>
      <c r="M438" s="9"/>
      <c r="N438" s="9"/>
      <c r="O438" s="9"/>
      <c r="P438" s="9">
        <v>1</v>
      </c>
      <c r="Q438" s="9"/>
      <c r="R438" s="9"/>
      <c r="S438" s="9">
        <v>1</v>
      </c>
      <c r="T438" s="9"/>
      <c r="U438" s="9"/>
      <c r="V438" s="9"/>
      <c r="W438" s="9"/>
      <c r="X438" s="9"/>
      <c r="Y438" s="9">
        <v>1</v>
      </c>
      <c r="Z438" s="9"/>
      <c r="AA438" s="9"/>
      <c r="AB438" s="9"/>
      <c r="AC438" s="9"/>
      <c r="AD438" s="9">
        <v>1</v>
      </c>
      <c r="AE438" s="9"/>
      <c r="AF438" s="9"/>
      <c r="AG438" s="9"/>
      <c r="AH438" s="9"/>
      <c r="AI438" s="9">
        <v>1</v>
      </c>
      <c r="AJ438" s="9"/>
      <c r="AK438" s="9"/>
      <c r="AL438" s="9"/>
      <c r="AM438" s="9">
        <v>1</v>
      </c>
      <c r="AN438" s="9"/>
      <c r="AO438" s="9"/>
      <c r="AP438" s="9"/>
      <c r="AQ438" s="12"/>
      <c r="AR438" s="12"/>
      <c r="AS438" s="12"/>
    </row>
    <row r="439" spans="1:45" ht="162" customHeight="1">
      <c r="A439" s="8">
        <f>VLOOKUP(H439,[1]検索データ!$A:$E,5,FALSE)</f>
        <v>333</v>
      </c>
      <c r="B439" s="9">
        <v>309</v>
      </c>
      <c r="C439" s="9"/>
      <c r="D439" s="9">
        <v>437</v>
      </c>
      <c r="E439" s="9" t="s">
        <v>26</v>
      </c>
      <c r="F439" s="10" t="str">
        <f>VLOOKUP(H439,[1]検索データ!$A:$C,3,FALSE)</f>
        <v>静岡</v>
      </c>
      <c r="G439" s="10" t="str">
        <f>VLOOKUP(H439,[1]検索データ!$A:$B,2,FALSE)</f>
        <v>飯田</v>
      </c>
      <c r="H439" s="9" t="s">
        <v>1065</v>
      </c>
      <c r="I439" s="9" t="str">
        <f t="shared" si="6"/>
        <v>7</v>
      </c>
      <c r="J439" s="11" t="s">
        <v>581</v>
      </c>
      <c r="K439" s="7" t="s">
        <v>75</v>
      </c>
      <c r="L439" s="9"/>
      <c r="M439" s="9"/>
      <c r="N439" s="9"/>
      <c r="O439" s="9">
        <v>1</v>
      </c>
      <c r="P439" s="9"/>
      <c r="Q439" s="9"/>
      <c r="R439" s="9"/>
      <c r="S439" s="9"/>
      <c r="T439" s="9"/>
      <c r="U439" s="9"/>
      <c r="V439" s="9">
        <v>1</v>
      </c>
      <c r="W439" s="9"/>
      <c r="X439" s="9"/>
      <c r="Y439" s="9">
        <v>1</v>
      </c>
      <c r="Z439" s="9"/>
      <c r="AA439" s="9"/>
      <c r="AB439" s="9"/>
      <c r="AC439" s="9"/>
      <c r="AD439" s="9"/>
      <c r="AE439" s="9"/>
      <c r="AF439" s="9">
        <v>1</v>
      </c>
      <c r="AG439" s="9"/>
      <c r="AH439" s="9"/>
      <c r="AI439" s="9">
        <v>1</v>
      </c>
      <c r="AJ439" s="9"/>
      <c r="AK439" s="9"/>
      <c r="AL439" s="9"/>
      <c r="AM439" s="9"/>
      <c r="AN439" s="9">
        <v>1</v>
      </c>
      <c r="AO439" s="9"/>
      <c r="AP439" s="9"/>
      <c r="AQ439" s="12"/>
      <c r="AR439" s="12" t="s">
        <v>1067</v>
      </c>
      <c r="AS439" s="12"/>
    </row>
    <row r="440" spans="1:45" ht="21.75" customHeight="1">
      <c r="A440" s="8">
        <f>VLOOKUP(H440,[1]検索データ!$A:$E,5,FALSE)</f>
        <v>333</v>
      </c>
      <c r="B440" s="9">
        <v>378</v>
      </c>
      <c r="C440" s="9"/>
      <c r="D440" s="9">
        <v>438</v>
      </c>
      <c r="E440" s="9" t="s">
        <v>33</v>
      </c>
      <c r="F440" s="10" t="str">
        <f>VLOOKUP(H440,[1]検索データ!$A:$C,3,FALSE)</f>
        <v>静岡</v>
      </c>
      <c r="G440" s="10" t="str">
        <f>VLOOKUP(H440,[1]検索データ!$A:$B,2,FALSE)</f>
        <v>飯田</v>
      </c>
      <c r="H440" s="9" t="s">
        <v>1065</v>
      </c>
      <c r="I440" s="9" t="str">
        <f t="shared" si="6"/>
        <v>7</v>
      </c>
      <c r="J440" s="11" t="s">
        <v>63</v>
      </c>
      <c r="K440" s="7" t="s">
        <v>75</v>
      </c>
      <c r="L440" s="9"/>
      <c r="M440" s="9"/>
      <c r="N440" s="9">
        <v>1</v>
      </c>
      <c r="O440" s="9"/>
      <c r="P440" s="9"/>
      <c r="Q440" s="9"/>
      <c r="R440" s="9"/>
      <c r="S440" s="9"/>
      <c r="T440" s="9">
        <v>1</v>
      </c>
      <c r="U440" s="9"/>
      <c r="V440" s="9"/>
      <c r="W440" s="9"/>
      <c r="X440" s="9"/>
      <c r="Y440" s="9">
        <v>1</v>
      </c>
      <c r="Z440" s="9"/>
      <c r="AA440" s="9"/>
      <c r="AB440" s="9"/>
      <c r="AC440" s="9"/>
      <c r="AD440" s="9"/>
      <c r="AE440" s="9"/>
      <c r="AF440" s="9">
        <v>1</v>
      </c>
      <c r="AG440" s="9"/>
      <c r="AH440" s="9"/>
      <c r="AI440" s="9"/>
      <c r="AJ440" s="9"/>
      <c r="AK440" s="9">
        <v>1</v>
      </c>
      <c r="AL440" s="9"/>
      <c r="AM440" s="9"/>
      <c r="AN440" s="9"/>
      <c r="AO440" s="9"/>
      <c r="AP440" s="9">
        <v>1</v>
      </c>
      <c r="AQ440" s="12"/>
      <c r="AR440" s="12"/>
      <c r="AS440" s="12"/>
    </row>
    <row r="441" spans="1:45" ht="63.75" customHeight="1">
      <c r="A441" s="8">
        <f>VLOOKUP(H441,[1]検索データ!$A:$E,5,FALSE)</f>
        <v>344</v>
      </c>
      <c r="B441" s="9">
        <v>165</v>
      </c>
      <c r="C441" s="9"/>
      <c r="D441" s="9">
        <v>439</v>
      </c>
      <c r="E441" s="9" t="s">
        <v>26</v>
      </c>
      <c r="F441" s="10" t="str">
        <f>VLOOKUP(H441,[1]検索データ!$A:$C,3,FALSE)</f>
        <v>長野</v>
      </c>
      <c r="G441" s="10" t="str">
        <f>VLOOKUP(H441,[1]検索データ!$A:$B,2,FALSE)</f>
        <v>飯田</v>
      </c>
      <c r="H441" s="9" t="s">
        <v>1068</v>
      </c>
      <c r="I441" s="9" t="str">
        <f t="shared" si="6"/>
        <v>7</v>
      </c>
      <c r="J441" s="11" t="s">
        <v>93</v>
      </c>
      <c r="K441" s="7"/>
      <c r="L441" s="9"/>
      <c r="M441" s="9"/>
      <c r="N441" s="9"/>
      <c r="O441" s="9"/>
      <c r="P441" s="9"/>
      <c r="Q441" s="9">
        <v>1</v>
      </c>
      <c r="R441" s="9"/>
      <c r="S441" s="9"/>
      <c r="T441" s="9"/>
      <c r="U441" s="9"/>
      <c r="V441" s="9">
        <v>1</v>
      </c>
      <c r="W441" s="9"/>
      <c r="X441" s="9"/>
      <c r="Y441" s="9"/>
      <c r="Z441" s="9">
        <v>1</v>
      </c>
      <c r="AA441" s="9"/>
      <c r="AB441" s="9"/>
      <c r="AC441" s="9"/>
      <c r="AD441" s="9"/>
      <c r="AE441" s="9">
        <v>1</v>
      </c>
      <c r="AF441" s="9"/>
      <c r="AG441" s="9"/>
      <c r="AH441" s="9"/>
      <c r="AI441" s="9"/>
      <c r="AJ441" s="9"/>
      <c r="AK441" s="9">
        <v>1</v>
      </c>
      <c r="AL441" s="9"/>
      <c r="AM441" s="9"/>
      <c r="AN441" s="9"/>
      <c r="AO441" s="9"/>
      <c r="AP441" s="9">
        <v>1</v>
      </c>
      <c r="AQ441" s="12"/>
      <c r="AR441" s="12" t="s">
        <v>1069</v>
      </c>
      <c r="AS441" s="12" t="s">
        <v>1070</v>
      </c>
    </row>
    <row r="442" spans="1:45" ht="43.5" customHeight="1">
      <c r="A442" s="8">
        <f>VLOOKUP(H442,[1]検索データ!$A:$E,5,FALSE)</f>
        <v>344</v>
      </c>
      <c r="B442" s="9">
        <v>169</v>
      </c>
      <c r="C442" s="9"/>
      <c r="D442" s="9">
        <v>440</v>
      </c>
      <c r="E442" s="9" t="s">
        <v>26</v>
      </c>
      <c r="F442" s="10" t="str">
        <f>VLOOKUP(H442,[1]検索データ!$A:$C,3,FALSE)</f>
        <v>長野</v>
      </c>
      <c r="G442" s="10" t="str">
        <f>VLOOKUP(H442,[1]検索データ!$A:$B,2,FALSE)</f>
        <v>飯田</v>
      </c>
      <c r="H442" s="9" t="s">
        <v>1068</v>
      </c>
      <c r="I442" s="9" t="str">
        <f t="shared" si="6"/>
        <v>6</v>
      </c>
      <c r="J442" s="11" t="s">
        <v>56</v>
      </c>
      <c r="K442" s="7" t="s">
        <v>198</v>
      </c>
      <c r="L442" s="9"/>
      <c r="M442" s="9"/>
      <c r="N442" s="9"/>
      <c r="O442" s="9"/>
      <c r="P442" s="9"/>
      <c r="Q442" s="9"/>
      <c r="R442" s="9"/>
      <c r="S442" s="9"/>
      <c r="T442" s="9"/>
      <c r="U442" s="9"/>
      <c r="V442" s="9"/>
      <c r="W442" s="9"/>
      <c r="X442" s="9"/>
      <c r="Y442" s="9"/>
      <c r="Z442" s="9"/>
      <c r="AA442" s="9"/>
      <c r="AB442" s="9"/>
      <c r="AC442" s="9"/>
      <c r="AD442" s="9"/>
      <c r="AE442" s="9"/>
      <c r="AF442" s="9"/>
      <c r="AG442" s="9">
        <v>1</v>
      </c>
      <c r="AH442" s="9"/>
      <c r="AI442" s="9"/>
      <c r="AJ442" s="9"/>
      <c r="AK442" s="9"/>
      <c r="AL442" s="9"/>
      <c r="AM442" s="9">
        <v>1</v>
      </c>
      <c r="AN442" s="9"/>
      <c r="AO442" s="9"/>
      <c r="AP442" s="9"/>
      <c r="AQ442" s="12"/>
      <c r="AR442" s="12" t="s">
        <v>1071</v>
      </c>
      <c r="AS442" s="12"/>
    </row>
    <row r="443" spans="1:45" ht="60.75" customHeight="1">
      <c r="A443" s="8">
        <f>VLOOKUP(H443,[1]検索データ!$A:$E,5,FALSE)</f>
        <v>344</v>
      </c>
      <c r="B443" s="9">
        <v>176</v>
      </c>
      <c r="C443" s="9"/>
      <c r="D443" s="9">
        <v>441</v>
      </c>
      <c r="E443" s="9" t="s">
        <v>26</v>
      </c>
      <c r="F443" s="10" t="str">
        <f>VLOOKUP(H443,[1]検索データ!$A:$C,3,FALSE)</f>
        <v>長野</v>
      </c>
      <c r="G443" s="10" t="str">
        <f>VLOOKUP(H443,[1]検索データ!$A:$B,2,FALSE)</f>
        <v>飯田</v>
      </c>
      <c r="H443" s="9" t="s">
        <v>1068</v>
      </c>
      <c r="I443" s="9" t="str">
        <f t="shared" si="6"/>
        <v>7</v>
      </c>
      <c r="J443" s="11" t="s">
        <v>81</v>
      </c>
      <c r="K443" s="7" t="s">
        <v>507</v>
      </c>
      <c r="L443" s="9"/>
      <c r="M443" s="9"/>
      <c r="N443" s="9"/>
      <c r="O443" s="9"/>
      <c r="P443" s="9"/>
      <c r="Q443" s="9">
        <v>1</v>
      </c>
      <c r="R443" s="9"/>
      <c r="S443" s="9"/>
      <c r="T443" s="9"/>
      <c r="U443" s="9"/>
      <c r="V443" s="9">
        <v>1</v>
      </c>
      <c r="W443" s="9"/>
      <c r="X443" s="9"/>
      <c r="Y443" s="9"/>
      <c r="Z443" s="9">
        <v>1</v>
      </c>
      <c r="AA443" s="9"/>
      <c r="AB443" s="9"/>
      <c r="AC443" s="9"/>
      <c r="AD443" s="9"/>
      <c r="AE443" s="9"/>
      <c r="AF443" s="9">
        <v>1</v>
      </c>
      <c r="AG443" s="9"/>
      <c r="AH443" s="9"/>
      <c r="AI443" s="9"/>
      <c r="AJ443" s="9">
        <v>1</v>
      </c>
      <c r="AK443" s="9"/>
      <c r="AL443" s="9"/>
      <c r="AM443" s="9"/>
      <c r="AN443" s="9"/>
      <c r="AO443" s="9">
        <v>1</v>
      </c>
      <c r="AP443" s="9"/>
      <c r="AQ443" s="12"/>
      <c r="AR443" s="12" t="s">
        <v>1072</v>
      </c>
      <c r="AS443" s="12" t="s">
        <v>1073</v>
      </c>
    </row>
    <row r="444" spans="1:45" ht="31.5" customHeight="1">
      <c r="A444" s="8">
        <f>VLOOKUP(H444,[1]検索データ!$A:$E,5,FALSE)</f>
        <v>344</v>
      </c>
      <c r="B444" s="9">
        <v>213</v>
      </c>
      <c r="C444" s="9"/>
      <c r="D444" s="9">
        <v>442</v>
      </c>
      <c r="E444" s="9" t="s">
        <v>26</v>
      </c>
      <c r="F444" s="10" t="str">
        <f>VLOOKUP(H444,[1]検索データ!$A:$C,3,FALSE)</f>
        <v>長野</v>
      </c>
      <c r="G444" s="10" t="str">
        <f>VLOOKUP(H444,[1]検索データ!$A:$B,2,FALSE)</f>
        <v>飯田</v>
      </c>
      <c r="H444" s="9" t="s">
        <v>1068</v>
      </c>
      <c r="I444" s="9" t="str">
        <f t="shared" si="6"/>
        <v>7</v>
      </c>
      <c r="J444" s="11" t="s">
        <v>159</v>
      </c>
      <c r="K444" s="7"/>
      <c r="L444" s="9"/>
      <c r="M444" s="9"/>
      <c r="N444" s="9"/>
      <c r="O444" s="9"/>
      <c r="P444" s="9">
        <v>1</v>
      </c>
      <c r="Q444" s="9"/>
      <c r="R444" s="9"/>
      <c r="S444" s="9"/>
      <c r="T444" s="9">
        <v>1</v>
      </c>
      <c r="U444" s="9"/>
      <c r="V444" s="9"/>
      <c r="W444" s="9"/>
      <c r="X444" s="9"/>
      <c r="Y444" s="9">
        <v>1</v>
      </c>
      <c r="Z444" s="9"/>
      <c r="AA444" s="9"/>
      <c r="AB444" s="9"/>
      <c r="AC444" s="9"/>
      <c r="AD444" s="9">
        <v>1</v>
      </c>
      <c r="AE444" s="9"/>
      <c r="AF444" s="9"/>
      <c r="AG444" s="9"/>
      <c r="AH444" s="9"/>
      <c r="AI444" s="9">
        <v>1</v>
      </c>
      <c r="AJ444" s="9"/>
      <c r="AK444" s="9"/>
      <c r="AL444" s="9"/>
      <c r="AM444" s="9"/>
      <c r="AN444" s="9">
        <v>1</v>
      </c>
      <c r="AO444" s="9"/>
      <c r="AP444" s="9"/>
      <c r="AQ444" s="12"/>
      <c r="AR444" s="12" t="s">
        <v>1074</v>
      </c>
      <c r="AS444" s="12"/>
    </row>
    <row r="445" spans="1:45" ht="72" customHeight="1">
      <c r="A445" s="8">
        <f>VLOOKUP(H445,[1]検索データ!$A:$E,5,FALSE)</f>
        <v>344</v>
      </c>
      <c r="B445" s="9">
        <v>214</v>
      </c>
      <c r="C445" s="9"/>
      <c r="D445" s="9">
        <v>443</v>
      </c>
      <c r="E445" s="9" t="s">
        <v>33</v>
      </c>
      <c r="F445" s="10" t="str">
        <f>VLOOKUP(H445,[1]検索データ!$A:$C,3,FALSE)</f>
        <v>長野</v>
      </c>
      <c r="G445" s="10" t="str">
        <f>VLOOKUP(H445,[1]検索データ!$A:$B,2,FALSE)</f>
        <v>飯田</v>
      </c>
      <c r="H445" s="9" t="s">
        <v>1068</v>
      </c>
      <c r="I445" s="9" t="str">
        <f t="shared" si="6"/>
        <v>7</v>
      </c>
      <c r="J445" s="11" t="s">
        <v>43</v>
      </c>
      <c r="K445" s="7"/>
      <c r="L445" s="9"/>
      <c r="M445" s="9"/>
      <c r="N445" s="9">
        <v>1</v>
      </c>
      <c r="O445" s="9"/>
      <c r="P445" s="9"/>
      <c r="Q445" s="9"/>
      <c r="R445" s="9"/>
      <c r="S445" s="9"/>
      <c r="T445" s="9"/>
      <c r="U445" s="9"/>
      <c r="V445" s="9"/>
      <c r="W445" s="9"/>
      <c r="X445" s="9"/>
      <c r="Y445" s="9">
        <v>1</v>
      </c>
      <c r="Z445" s="9"/>
      <c r="AA445" s="9"/>
      <c r="AB445" s="9"/>
      <c r="AC445" s="9"/>
      <c r="AD445" s="9">
        <v>1</v>
      </c>
      <c r="AE445" s="9"/>
      <c r="AF445" s="9"/>
      <c r="AG445" s="9"/>
      <c r="AH445" s="9">
        <v>1</v>
      </c>
      <c r="AI445" s="9"/>
      <c r="AJ445" s="9"/>
      <c r="AK445" s="9"/>
      <c r="AL445" s="9"/>
      <c r="AM445" s="9"/>
      <c r="AN445" s="9">
        <v>1</v>
      </c>
      <c r="AO445" s="9"/>
      <c r="AP445" s="9"/>
      <c r="AQ445" s="12"/>
      <c r="AR445" s="12" t="s">
        <v>1075</v>
      </c>
      <c r="AS445" s="12" t="s">
        <v>1076</v>
      </c>
    </row>
    <row r="446" spans="1:45" ht="89.25" customHeight="1">
      <c r="A446" s="8">
        <f>VLOOKUP(H446,[1]検索データ!$A:$E,5,FALSE)</f>
        <v>344</v>
      </c>
      <c r="B446" s="9">
        <v>215</v>
      </c>
      <c r="C446" s="9"/>
      <c r="D446" s="9">
        <v>444</v>
      </c>
      <c r="E446" s="9" t="s">
        <v>26</v>
      </c>
      <c r="F446" s="10" t="str">
        <f>VLOOKUP(H446,[1]検索データ!$A:$C,3,FALSE)</f>
        <v>長野</v>
      </c>
      <c r="G446" s="10" t="str">
        <f>VLOOKUP(H446,[1]検索データ!$A:$B,2,FALSE)</f>
        <v>飯田</v>
      </c>
      <c r="H446" s="9" t="s">
        <v>1068</v>
      </c>
      <c r="I446" s="9" t="str">
        <f t="shared" si="6"/>
        <v>5</v>
      </c>
      <c r="J446" s="11" t="s">
        <v>28</v>
      </c>
      <c r="K446" s="7"/>
      <c r="L446" s="9"/>
      <c r="M446" s="9"/>
      <c r="N446" s="9"/>
      <c r="O446" s="9"/>
      <c r="P446" s="9"/>
      <c r="Q446" s="9">
        <v>1</v>
      </c>
      <c r="R446" s="9"/>
      <c r="S446" s="9"/>
      <c r="T446" s="9"/>
      <c r="U446" s="9">
        <v>1</v>
      </c>
      <c r="V446" s="9"/>
      <c r="W446" s="9"/>
      <c r="X446" s="9"/>
      <c r="Y446" s="9">
        <v>1</v>
      </c>
      <c r="Z446" s="9"/>
      <c r="AA446" s="9"/>
      <c r="AB446" s="9"/>
      <c r="AC446" s="9"/>
      <c r="AD446" s="9">
        <v>1</v>
      </c>
      <c r="AE446" s="9"/>
      <c r="AF446" s="9"/>
      <c r="AG446" s="9"/>
      <c r="AH446" s="9"/>
      <c r="AI446" s="9">
        <v>1</v>
      </c>
      <c r="AJ446" s="9"/>
      <c r="AK446" s="9"/>
      <c r="AL446" s="9"/>
      <c r="AM446" s="9"/>
      <c r="AN446" s="9">
        <v>1</v>
      </c>
      <c r="AO446" s="9"/>
      <c r="AP446" s="9"/>
      <c r="AQ446" s="12" t="s">
        <v>1077</v>
      </c>
      <c r="AR446" s="12" t="s">
        <v>1078</v>
      </c>
      <c r="AS446" s="12" t="s">
        <v>1079</v>
      </c>
    </row>
    <row r="447" spans="1:45" ht="84.75" customHeight="1">
      <c r="A447" s="8">
        <f>VLOOKUP(H447,[1]検索データ!$A:$E,5,FALSE)</f>
        <v>344</v>
      </c>
      <c r="B447" s="9">
        <v>380</v>
      </c>
      <c r="C447" s="9"/>
      <c r="D447" s="9">
        <v>445</v>
      </c>
      <c r="E447" s="9" t="s">
        <v>33</v>
      </c>
      <c r="F447" s="10" t="str">
        <f>VLOOKUP(H447,[1]検索データ!$A:$C,3,FALSE)</f>
        <v>長野</v>
      </c>
      <c r="G447" s="10" t="str">
        <f>VLOOKUP(H447,[1]検索データ!$A:$B,2,FALSE)</f>
        <v>飯田</v>
      </c>
      <c r="H447" s="9" t="s">
        <v>1068</v>
      </c>
      <c r="I447" s="9" t="str">
        <f t="shared" si="6"/>
        <v>8</v>
      </c>
      <c r="J447" s="11" t="s">
        <v>151</v>
      </c>
      <c r="K447" s="7" t="s">
        <v>75</v>
      </c>
      <c r="L447" s="9"/>
      <c r="M447" s="9">
        <v>1</v>
      </c>
      <c r="N447" s="9"/>
      <c r="O447" s="9"/>
      <c r="P447" s="9"/>
      <c r="Q447" s="9"/>
      <c r="R447" s="9"/>
      <c r="S447" s="9"/>
      <c r="T447" s="9"/>
      <c r="U447" s="9"/>
      <c r="V447" s="9">
        <v>1</v>
      </c>
      <c r="W447" s="9"/>
      <c r="X447" s="9"/>
      <c r="Y447" s="9"/>
      <c r="Z447" s="9">
        <v>1</v>
      </c>
      <c r="AA447" s="9"/>
      <c r="AB447" s="9"/>
      <c r="AC447" s="9"/>
      <c r="AD447" s="9"/>
      <c r="AE447" s="9"/>
      <c r="AF447" s="9"/>
      <c r="AG447" s="9"/>
      <c r="AH447" s="9">
        <v>1</v>
      </c>
      <c r="AI447" s="9"/>
      <c r="AJ447" s="9"/>
      <c r="AK447" s="9"/>
      <c r="AL447" s="9"/>
      <c r="AM447" s="9"/>
      <c r="AN447" s="9"/>
      <c r="AO447" s="9"/>
      <c r="AP447" s="9">
        <v>1</v>
      </c>
      <c r="AQ447" s="12"/>
      <c r="AR447" s="12" t="s">
        <v>1080</v>
      </c>
      <c r="AS447" s="12" t="s">
        <v>1081</v>
      </c>
    </row>
    <row r="448" spans="1:45" ht="57" customHeight="1">
      <c r="A448" s="8">
        <f>VLOOKUP(H448,[1]検索データ!$A:$E,5,FALSE)</f>
        <v>344</v>
      </c>
      <c r="B448" s="9">
        <v>384</v>
      </c>
      <c r="C448" s="9"/>
      <c r="D448" s="9">
        <v>446</v>
      </c>
      <c r="E448" s="9" t="s">
        <v>33</v>
      </c>
      <c r="F448" s="10" t="str">
        <f>VLOOKUP(H448,[1]検索データ!$A:$C,3,FALSE)</f>
        <v>長野</v>
      </c>
      <c r="G448" s="10" t="str">
        <f>VLOOKUP(H448,[1]検索データ!$A:$B,2,FALSE)</f>
        <v>飯田</v>
      </c>
      <c r="H448" s="9" t="s">
        <v>1068</v>
      </c>
      <c r="I448" s="9" t="str">
        <f t="shared" si="6"/>
        <v>7</v>
      </c>
      <c r="J448" s="11" t="s">
        <v>93</v>
      </c>
      <c r="K448" s="7" t="s">
        <v>44</v>
      </c>
      <c r="L448" s="9"/>
      <c r="M448" s="9">
        <v>1</v>
      </c>
      <c r="N448" s="9"/>
      <c r="O448" s="9"/>
      <c r="P448" s="9"/>
      <c r="Q448" s="9"/>
      <c r="R448" s="9"/>
      <c r="S448" s="9"/>
      <c r="T448" s="9"/>
      <c r="U448" s="9"/>
      <c r="V448" s="9">
        <v>1</v>
      </c>
      <c r="W448" s="9"/>
      <c r="X448" s="9"/>
      <c r="Y448" s="9">
        <v>1</v>
      </c>
      <c r="Z448" s="9"/>
      <c r="AA448" s="9"/>
      <c r="AB448" s="9"/>
      <c r="AC448" s="9">
        <v>1</v>
      </c>
      <c r="AD448" s="9"/>
      <c r="AE448" s="9"/>
      <c r="AF448" s="9"/>
      <c r="AG448" s="9"/>
      <c r="AH448" s="9"/>
      <c r="AI448" s="9"/>
      <c r="AJ448" s="9">
        <v>1</v>
      </c>
      <c r="AK448" s="9"/>
      <c r="AL448" s="9"/>
      <c r="AM448" s="9"/>
      <c r="AN448" s="9"/>
      <c r="AO448" s="9">
        <v>1</v>
      </c>
      <c r="AP448" s="9"/>
      <c r="AQ448" s="12" t="s">
        <v>1082</v>
      </c>
      <c r="AR448" s="12" t="s">
        <v>1083</v>
      </c>
      <c r="AS448" s="12" t="s">
        <v>1084</v>
      </c>
    </row>
    <row r="449" spans="1:45" ht="142.5" customHeight="1">
      <c r="A449" s="8" t="e">
        <f>VLOOKUP(H449,[1]検索データ!$A:$E,5,FALSE)</f>
        <v>#N/A</v>
      </c>
      <c r="B449" s="9">
        <v>70</v>
      </c>
      <c r="C449" s="9"/>
      <c r="D449" s="9">
        <v>447</v>
      </c>
      <c r="E449" s="9" t="s">
        <v>33</v>
      </c>
      <c r="F449" s="10" t="e">
        <f>VLOOKUP(H449,[1]検索データ!$A:$C,3,FALSE)</f>
        <v>#N/A</v>
      </c>
      <c r="G449" s="10" t="e">
        <f>VLOOKUP(H449,[1]検索データ!$A:$B,2,FALSE)</f>
        <v>#N/A</v>
      </c>
      <c r="H449" s="9" t="s">
        <v>1085</v>
      </c>
      <c r="I449" s="9" t="str">
        <f t="shared" si="6"/>
        <v>1</v>
      </c>
      <c r="J449" s="11" t="s">
        <v>671</v>
      </c>
      <c r="K449" s="7" t="s">
        <v>314</v>
      </c>
      <c r="L449" s="9"/>
      <c r="M449" s="9"/>
      <c r="N449" s="9"/>
      <c r="O449" s="9"/>
      <c r="P449" s="9">
        <v>1</v>
      </c>
      <c r="Q449" s="9"/>
      <c r="R449" s="9"/>
      <c r="S449" s="9"/>
      <c r="T449" s="9">
        <v>1</v>
      </c>
      <c r="U449" s="9"/>
      <c r="V449" s="9"/>
      <c r="W449" s="9"/>
      <c r="X449" s="9"/>
      <c r="Y449" s="9">
        <v>1</v>
      </c>
      <c r="Z449" s="9"/>
      <c r="AA449" s="9"/>
      <c r="AB449" s="9"/>
      <c r="AC449" s="9"/>
      <c r="AD449" s="9"/>
      <c r="AE449" s="9">
        <v>1</v>
      </c>
      <c r="AF449" s="9"/>
      <c r="AG449" s="9"/>
      <c r="AH449" s="9"/>
      <c r="AI449" s="9">
        <v>1</v>
      </c>
      <c r="AJ449" s="9"/>
      <c r="AK449" s="9"/>
      <c r="AL449" s="9"/>
      <c r="AM449" s="9"/>
      <c r="AN449" s="9">
        <v>1</v>
      </c>
      <c r="AO449" s="9"/>
      <c r="AP449" s="9"/>
      <c r="AQ449" s="12"/>
      <c r="AR449" s="12" t="s">
        <v>1086</v>
      </c>
      <c r="AS449" s="12"/>
    </row>
    <row r="450" spans="1:45" ht="69.75" customHeight="1">
      <c r="A450" s="8" t="e">
        <f>VLOOKUP(H450,[1]検索データ!$A:$E,5,FALSE)</f>
        <v>#N/A</v>
      </c>
      <c r="B450" s="9">
        <v>78</v>
      </c>
      <c r="C450" s="9"/>
      <c r="D450" s="9">
        <v>448</v>
      </c>
      <c r="E450" s="9" t="s">
        <v>33</v>
      </c>
      <c r="F450" s="10" t="e">
        <f>VLOOKUP(H450,[1]検索データ!$A:$C,3,FALSE)</f>
        <v>#N/A</v>
      </c>
      <c r="G450" s="10" t="e">
        <f>VLOOKUP(H450,[1]検索データ!$A:$B,2,FALSE)</f>
        <v>#N/A</v>
      </c>
      <c r="H450" s="9"/>
      <c r="I450" s="9" t="str">
        <f t="shared" si="6"/>
        <v>7</v>
      </c>
      <c r="J450" s="11" t="s">
        <v>93</v>
      </c>
      <c r="K450" s="7" t="s">
        <v>44</v>
      </c>
      <c r="L450" s="9"/>
      <c r="M450" s="9"/>
      <c r="N450" s="9"/>
      <c r="O450" s="9"/>
      <c r="P450" s="9">
        <v>1</v>
      </c>
      <c r="Q450" s="9"/>
      <c r="R450" s="9"/>
      <c r="S450" s="9"/>
      <c r="T450" s="9"/>
      <c r="U450" s="9">
        <v>1</v>
      </c>
      <c r="V450" s="9"/>
      <c r="W450" s="9"/>
      <c r="X450" s="9"/>
      <c r="Y450" s="9"/>
      <c r="Z450" s="9"/>
      <c r="AA450" s="9"/>
      <c r="AB450" s="9"/>
      <c r="AC450" s="9"/>
      <c r="AD450" s="9"/>
      <c r="AE450" s="9">
        <v>1</v>
      </c>
      <c r="AF450" s="9"/>
      <c r="AG450" s="9"/>
      <c r="AH450" s="9"/>
      <c r="AI450" s="9"/>
      <c r="AJ450" s="9"/>
      <c r="AK450" s="9">
        <v>1</v>
      </c>
      <c r="AL450" s="9"/>
      <c r="AM450" s="9"/>
      <c r="AN450" s="9"/>
      <c r="AO450" s="9"/>
      <c r="AP450" s="9">
        <v>1</v>
      </c>
      <c r="AQ450" s="12"/>
      <c r="AR450" s="12" t="s">
        <v>1087</v>
      </c>
      <c r="AS450" s="12" t="s">
        <v>1088</v>
      </c>
    </row>
    <row r="451" spans="1:45" ht="41.25" customHeight="1">
      <c r="A451" s="8" t="e">
        <f>VLOOKUP(H451,[1]検索データ!$A:$E,5,FALSE)</f>
        <v>#N/A</v>
      </c>
      <c r="B451" s="9">
        <v>171</v>
      </c>
      <c r="C451" s="9"/>
      <c r="D451" s="9">
        <v>449</v>
      </c>
      <c r="E451" s="9" t="s">
        <v>33</v>
      </c>
      <c r="F451" s="10" t="e">
        <f>VLOOKUP(H451,[1]検索データ!$A:$C,3,FALSE)</f>
        <v>#N/A</v>
      </c>
      <c r="G451" s="10" t="e">
        <f>VLOOKUP(H451,[1]検索データ!$A:$B,2,FALSE)</f>
        <v>#N/A</v>
      </c>
      <c r="H451" s="9"/>
      <c r="I451" s="9" t="str">
        <f t="shared" ref="I451:I476" si="7">LEFT(J451,1)</f>
        <v/>
      </c>
      <c r="J451" s="9"/>
      <c r="K451" s="7" t="s">
        <v>326</v>
      </c>
      <c r="L451" s="9"/>
      <c r="M451" s="9"/>
      <c r="N451" s="9"/>
      <c r="O451" s="9"/>
      <c r="P451" s="9">
        <v>1</v>
      </c>
      <c r="Q451" s="9"/>
      <c r="R451" s="9"/>
      <c r="S451" s="9">
        <v>1</v>
      </c>
      <c r="T451" s="9"/>
      <c r="U451" s="9"/>
      <c r="V451" s="9"/>
      <c r="W451" s="9"/>
      <c r="X451" s="9">
        <v>1</v>
      </c>
      <c r="Y451" s="9"/>
      <c r="Z451" s="9"/>
      <c r="AA451" s="9"/>
      <c r="AB451" s="9"/>
      <c r="AC451" s="9"/>
      <c r="AD451" s="9"/>
      <c r="AE451" s="9"/>
      <c r="AF451" s="9">
        <v>1</v>
      </c>
      <c r="AG451" s="9"/>
      <c r="AH451" s="9"/>
      <c r="AI451" s="9"/>
      <c r="AJ451" s="9">
        <v>1</v>
      </c>
      <c r="AK451" s="9"/>
      <c r="AL451" s="9"/>
      <c r="AM451" s="9"/>
      <c r="AN451" s="9"/>
      <c r="AO451" s="9">
        <v>1</v>
      </c>
      <c r="AP451" s="9"/>
      <c r="AQ451" s="12" t="s">
        <v>1089</v>
      </c>
      <c r="AR451" s="12" t="s">
        <v>1090</v>
      </c>
      <c r="AS451" s="24"/>
    </row>
    <row r="452" spans="1:45" ht="57.75" customHeight="1">
      <c r="A452" s="8" t="e">
        <f>VLOOKUP(H452,[1]検索データ!$A:$E,5,FALSE)</f>
        <v>#N/A</v>
      </c>
      <c r="B452" s="9">
        <v>174</v>
      </c>
      <c r="C452" s="9"/>
      <c r="D452" s="9">
        <v>450</v>
      </c>
      <c r="E452" s="9" t="s">
        <v>26</v>
      </c>
      <c r="F452" s="10" t="e">
        <f>VLOOKUP(H452,[1]検索データ!$A:$C,3,FALSE)</f>
        <v>#N/A</v>
      </c>
      <c r="G452" s="10" t="e">
        <f>VLOOKUP(H452,[1]検索データ!$A:$B,2,FALSE)</f>
        <v>#N/A</v>
      </c>
      <c r="H452" s="9"/>
      <c r="I452" s="9" t="str">
        <f t="shared" si="7"/>
        <v/>
      </c>
      <c r="J452" s="9"/>
      <c r="K452" s="7"/>
      <c r="L452" s="9"/>
      <c r="M452" s="9"/>
      <c r="N452" s="9"/>
      <c r="O452" s="9"/>
      <c r="P452" s="9"/>
      <c r="Q452" s="9">
        <v>1</v>
      </c>
      <c r="R452" s="9"/>
      <c r="S452" s="9"/>
      <c r="T452" s="9">
        <v>1</v>
      </c>
      <c r="U452" s="9"/>
      <c r="V452" s="9"/>
      <c r="W452" s="9"/>
      <c r="X452" s="9"/>
      <c r="Y452" s="9"/>
      <c r="Z452" s="9">
        <v>1</v>
      </c>
      <c r="AA452" s="9"/>
      <c r="AB452" s="9">
        <v>1</v>
      </c>
      <c r="AC452" s="9"/>
      <c r="AD452" s="9"/>
      <c r="AE452" s="9"/>
      <c r="AF452" s="9"/>
      <c r="AG452" s="9">
        <v>1</v>
      </c>
      <c r="AH452" s="9"/>
      <c r="AI452" s="9"/>
      <c r="AJ452" s="9"/>
      <c r="AK452" s="9"/>
      <c r="AL452" s="9"/>
      <c r="AM452" s="9">
        <v>1</v>
      </c>
      <c r="AN452" s="9"/>
      <c r="AO452" s="9"/>
      <c r="AP452" s="9"/>
      <c r="AQ452" s="12" t="s">
        <v>1091</v>
      </c>
      <c r="AR452" s="12" t="s">
        <v>1092</v>
      </c>
      <c r="AS452" s="12" t="s">
        <v>1093</v>
      </c>
    </row>
    <row r="453" spans="1:45" ht="25.5" customHeight="1">
      <c r="A453" s="8" t="e">
        <f>VLOOKUP(H453,[1]検索データ!$A:$E,5,FALSE)</f>
        <v>#N/A</v>
      </c>
      <c r="B453" s="9">
        <v>194</v>
      </c>
      <c r="C453" s="9"/>
      <c r="D453" s="9">
        <v>451</v>
      </c>
      <c r="E453" s="9" t="s">
        <v>26</v>
      </c>
      <c r="F453" s="10" t="e">
        <f>VLOOKUP(H453,[1]検索データ!$A:$C,3,FALSE)</f>
        <v>#N/A</v>
      </c>
      <c r="G453" s="10" t="e">
        <f>VLOOKUP(H453,[1]検索データ!$A:$B,2,FALSE)</f>
        <v>#N/A</v>
      </c>
      <c r="H453" s="9"/>
      <c r="I453" s="9" t="str">
        <f t="shared" si="7"/>
        <v/>
      </c>
      <c r="J453" s="9"/>
      <c r="K453" s="7"/>
      <c r="L453" s="9"/>
      <c r="M453" s="9"/>
      <c r="N453" s="9"/>
      <c r="O453" s="9">
        <v>1</v>
      </c>
      <c r="P453" s="9"/>
      <c r="Q453" s="9"/>
      <c r="R453" s="9"/>
      <c r="S453" s="9"/>
      <c r="T453" s="9">
        <v>1</v>
      </c>
      <c r="U453" s="9"/>
      <c r="V453" s="9"/>
      <c r="W453" s="9"/>
      <c r="X453" s="9"/>
      <c r="Y453" s="9"/>
      <c r="Z453" s="9">
        <v>1</v>
      </c>
      <c r="AA453" s="9"/>
      <c r="AB453" s="9"/>
      <c r="AC453" s="9"/>
      <c r="AD453" s="9">
        <v>1</v>
      </c>
      <c r="AE453" s="9"/>
      <c r="AF453" s="9"/>
      <c r="AG453" s="9"/>
      <c r="AH453" s="9"/>
      <c r="AI453" s="9">
        <v>1</v>
      </c>
      <c r="AJ453" s="9"/>
      <c r="AK453" s="9"/>
      <c r="AL453" s="9"/>
      <c r="AM453" s="9"/>
      <c r="AN453" s="9"/>
      <c r="AO453" s="9"/>
      <c r="AP453" s="9"/>
      <c r="AQ453" s="12"/>
      <c r="AR453" s="12"/>
      <c r="AS453" s="12"/>
    </row>
    <row r="454" spans="1:45" ht="25.5" customHeight="1">
      <c r="A454" s="8" t="e">
        <f>VLOOKUP(H454,[1]検索データ!$A:$E,5,FALSE)</f>
        <v>#N/A</v>
      </c>
      <c r="B454" s="9">
        <v>196</v>
      </c>
      <c r="C454" s="9"/>
      <c r="D454" s="9">
        <v>452</v>
      </c>
      <c r="E454" s="9" t="s">
        <v>26</v>
      </c>
      <c r="F454" s="10" t="e">
        <f>VLOOKUP(H454,[1]検索データ!$A:$C,3,FALSE)</f>
        <v>#N/A</v>
      </c>
      <c r="G454" s="10" t="e">
        <f>VLOOKUP(H454,[1]検索データ!$A:$B,2,FALSE)</f>
        <v>#N/A</v>
      </c>
      <c r="H454" s="9"/>
      <c r="I454" s="9" t="str">
        <f t="shared" si="7"/>
        <v>5</v>
      </c>
      <c r="J454" s="11" t="s">
        <v>90</v>
      </c>
      <c r="K454" s="7"/>
      <c r="L454" s="9"/>
      <c r="M454" s="9"/>
      <c r="N454" s="9"/>
      <c r="O454" s="9"/>
      <c r="P454" s="9">
        <v>1</v>
      </c>
      <c r="Q454" s="9"/>
      <c r="R454" s="9"/>
      <c r="S454" s="9"/>
      <c r="T454" s="9">
        <v>1</v>
      </c>
      <c r="U454" s="9"/>
      <c r="V454" s="9"/>
      <c r="W454" s="9"/>
      <c r="X454" s="9"/>
      <c r="Y454" s="9"/>
      <c r="Z454" s="9">
        <v>1</v>
      </c>
      <c r="AA454" s="9"/>
      <c r="AB454" s="9"/>
      <c r="AC454" s="9"/>
      <c r="AD454" s="9"/>
      <c r="AE454" s="9">
        <v>1</v>
      </c>
      <c r="AF454" s="9"/>
      <c r="AG454" s="9"/>
      <c r="AH454" s="9"/>
      <c r="AI454" s="9"/>
      <c r="AJ454" s="9"/>
      <c r="AK454" s="9">
        <v>1</v>
      </c>
      <c r="AL454" s="9"/>
      <c r="AM454" s="9"/>
      <c r="AN454" s="9">
        <v>1</v>
      </c>
      <c r="AO454" s="9"/>
      <c r="AP454" s="9"/>
      <c r="AQ454" s="12"/>
      <c r="AR454" s="12"/>
      <c r="AS454" s="12"/>
    </row>
    <row r="455" spans="1:45" ht="25.5" customHeight="1">
      <c r="A455" s="8" t="e">
        <f>VLOOKUP(H455,[1]検索データ!$A:$E,5,FALSE)</f>
        <v>#N/A</v>
      </c>
      <c r="B455" s="9">
        <v>200</v>
      </c>
      <c r="C455" s="9"/>
      <c r="D455" s="9">
        <v>453</v>
      </c>
      <c r="E455" s="9" t="s">
        <v>26</v>
      </c>
      <c r="F455" s="10" t="e">
        <f>VLOOKUP(H455,[1]検索データ!$A:$C,3,FALSE)</f>
        <v>#N/A</v>
      </c>
      <c r="G455" s="10" t="e">
        <f>VLOOKUP(H455,[1]検索データ!$A:$B,2,FALSE)</f>
        <v>#N/A</v>
      </c>
      <c r="H455" s="9"/>
      <c r="I455" s="9" t="str">
        <f t="shared" si="7"/>
        <v>5</v>
      </c>
      <c r="J455" s="11" t="s">
        <v>302</v>
      </c>
      <c r="K455" s="7" t="s">
        <v>40</v>
      </c>
      <c r="L455" s="9"/>
      <c r="M455" s="9"/>
      <c r="N455" s="9"/>
      <c r="O455" s="9"/>
      <c r="P455" s="9">
        <v>1</v>
      </c>
      <c r="Q455" s="9"/>
      <c r="R455" s="9"/>
      <c r="S455" s="9"/>
      <c r="T455" s="9"/>
      <c r="U455" s="9">
        <v>1</v>
      </c>
      <c r="V455" s="9"/>
      <c r="W455" s="9"/>
      <c r="X455" s="9"/>
      <c r="Y455" s="9"/>
      <c r="Z455" s="9">
        <v>1</v>
      </c>
      <c r="AA455" s="9"/>
      <c r="AB455" s="9"/>
      <c r="AC455" s="9"/>
      <c r="AD455" s="9"/>
      <c r="AE455" s="9">
        <v>1</v>
      </c>
      <c r="AF455" s="9"/>
      <c r="AG455" s="9"/>
      <c r="AH455" s="9"/>
      <c r="AI455" s="9"/>
      <c r="AJ455" s="9">
        <v>1</v>
      </c>
      <c r="AK455" s="9"/>
      <c r="AL455" s="9"/>
      <c r="AM455" s="9"/>
      <c r="AN455" s="9">
        <v>1</v>
      </c>
      <c r="AO455" s="9"/>
      <c r="AP455" s="9"/>
      <c r="AQ455" s="12"/>
      <c r="AR455" s="12"/>
      <c r="AS455" s="12" t="s">
        <v>1094</v>
      </c>
    </row>
    <row r="456" spans="1:45" ht="25.5" customHeight="1">
      <c r="A456" s="8" t="e">
        <f>VLOOKUP(H456,[1]検索データ!$A:$E,5,FALSE)</f>
        <v>#N/A</v>
      </c>
      <c r="B456" s="9">
        <v>217</v>
      </c>
      <c r="C456" s="9"/>
      <c r="D456" s="9">
        <v>454</v>
      </c>
      <c r="E456" s="9" t="s">
        <v>26</v>
      </c>
      <c r="F456" s="10" t="e">
        <f>VLOOKUP(H456,[1]検索データ!$A:$C,3,FALSE)</f>
        <v>#N/A</v>
      </c>
      <c r="G456" s="10" t="e">
        <f>VLOOKUP(H456,[1]検索データ!$A:$B,2,FALSE)</f>
        <v>#N/A</v>
      </c>
      <c r="H456" s="9"/>
      <c r="I456" s="9" t="str">
        <f t="shared" si="7"/>
        <v/>
      </c>
      <c r="J456" s="9"/>
      <c r="K456" s="7"/>
      <c r="L456" s="9"/>
      <c r="M456" s="9"/>
      <c r="N456" s="9"/>
      <c r="O456" s="9"/>
      <c r="P456" s="9"/>
      <c r="Q456" s="9">
        <v>1</v>
      </c>
      <c r="R456" s="9"/>
      <c r="S456" s="9"/>
      <c r="T456" s="9"/>
      <c r="U456" s="9"/>
      <c r="V456" s="9">
        <v>1</v>
      </c>
      <c r="W456" s="9"/>
      <c r="X456" s="9"/>
      <c r="Y456" s="9"/>
      <c r="Z456" s="9"/>
      <c r="AA456" s="9">
        <v>1</v>
      </c>
      <c r="AB456" s="9"/>
      <c r="AC456" s="9"/>
      <c r="AD456" s="9"/>
      <c r="AE456" s="9"/>
      <c r="AF456" s="9">
        <v>1</v>
      </c>
      <c r="AG456" s="9"/>
      <c r="AH456" s="9"/>
      <c r="AI456" s="9"/>
      <c r="AJ456" s="9"/>
      <c r="AK456" s="9">
        <v>1</v>
      </c>
      <c r="AL456" s="9"/>
      <c r="AM456" s="9"/>
      <c r="AN456" s="9"/>
      <c r="AO456" s="9"/>
      <c r="AP456" s="9">
        <v>1</v>
      </c>
      <c r="AQ456" s="12"/>
      <c r="AR456" s="12"/>
      <c r="AS456" s="12"/>
    </row>
    <row r="457" spans="1:45" ht="25.5" customHeight="1">
      <c r="A457" s="8" t="e">
        <f>VLOOKUP(H457,[1]検索データ!$A:$E,5,FALSE)</f>
        <v>#N/A</v>
      </c>
      <c r="B457" s="9">
        <v>218</v>
      </c>
      <c r="C457" s="9"/>
      <c r="D457" s="9">
        <v>455</v>
      </c>
      <c r="E457" s="9"/>
      <c r="F457" s="10" t="e">
        <f>VLOOKUP(H457,[1]検索データ!$A:$C,3,FALSE)</f>
        <v>#N/A</v>
      </c>
      <c r="G457" s="10" t="e">
        <f>VLOOKUP(H457,[1]検索データ!$A:$B,2,FALSE)</f>
        <v>#N/A</v>
      </c>
      <c r="H457" s="9"/>
      <c r="I457" s="9" t="str">
        <f t="shared" si="7"/>
        <v/>
      </c>
      <c r="J457" s="9"/>
      <c r="K457" s="7"/>
      <c r="L457" s="9"/>
      <c r="M457" s="9"/>
      <c r="N457" s="9"/>
      <c r="O457" s="9"/>
      <c r="P457" s="9"/>
      <c r="Q457" s="9">
        <v>1</v>
      </c>
      <c r="R457" s="9"/>
      <c r="S457" s="9"/>
      <c r="T457" s="9"/>
      <c r="U457" s="9"/>
      <c r="V457" s="9">
        <v>1</v>
      </c>
      <c r="W457" s="9"/>
      <c r="X457" s="9"/>
      <c r="Y457" s="9"/>
      <c r="Z457" s="9"/>
      <c r="AA457" s="9">
        <v>1</v>
      </c>
      <c r="AB457" s="9"/>
      <c r="AC457" s="9"/>
      <c r="AD457" s="9"/>
      <c r="AE457" s="9"/>
      <c r="AF457" s="9">
        <v>1</v>
      </c>
      <c r="AG457" s="9"/>
      <c r="AH457" s="9"/>
      <c r="AI457" s="9"/>
      <c r="AJ457" s="9"/>
      <c r="AK457" s="9">
        <v>1</v>
      </c>
      <c r="AL457" s="9"/>
      <c r="AM457" s="9"/>
      <c r="AN457" s="9"/>
      <c r="AO457" s="9"/>
      <c r="AP457" s="9">
        <v>1</v>
      </c>
      <c r="AQ457" s="12"/>
      <c r="AR457" s="12"/>
      <c r="AS457" s="12" t="s">
        <v>1095</v>
      </c>
    </row>
    <row r="458" spans="1:45" ht="25.5" customHeight="1">
      <c r="A458" s="8" t="e">
        <f>VLOOKUP(H458,[1]検索データ!$A:$E,5,FALSE)</f>
        <v>#N/A</v>
      </c>
      <c r="B458" s="9">
        <v>221</v>
      </c>
      <c r="C458" s="9"/>
      <c r="D458" s="9">
        <v>456</v>
      </c>
      <c r="E458" s="9" t="s">
        <v>26</v>
      </c>
      <c r="F458" s="10" t="e">
        <f>VLOOKUP(H458,[1]検索データ!$A:$C,3,FALSE)</f>
        <v>#N/A</v>
      </c>
      <c r="G458" s="10" t="e">
        <f>VLOOKUP(H458,[1]検索データ!$A:$B,2,FALSE)</f>
        <v>#N/A</v>
      </c>
      <c r="H458" s="9"/>
      <c r="I458" s="9" t="str">
        <f t="shared" si="7"/>
        <v>5</v>
      </c>
      <c r="J458" s="11" t="s">
        <v>279</v>
      </c>
      <c r="K458" s="7"/>
      <c r="L458" s="9"/>
      <c r="M458" s="9"/>
      <c r="N458" s="9"/>
      <c r="O458" s="9"/>
      <c r="P458" s="9"/>
      <c r="Q458" s="9"/>
      <c r="R458" s="9"/>
      <c r="S458" s="9">
        <v>1</v>
      </c>
      <c r="T458" s="9"/>
      <c r="U458" s="9"/>
      <c r="V458" s="9"/>
      <c r="W458" s="9"/>
      <c r="X458" s="9">
        <v>1</v>
      </c>
      <c r="Y458" s="9"/>
      <c r="Z458" s="9"/>
      <c r="AA458" s="9"/>
      <c r="AB458" s="9"/>
      <c r="AC458" s="9"/>
      <c r="AD458" s="9">
        <v>1</v>
      </c>
      <c r="AE458" s="9"/>
      <c r="AF458" s="9"/>
      <c r="AG458" s="9"/>
      <c r="AH458" s="9"/>
      <c r="AI458" s="9"/>
      <c r="AJ458" s="9">
        <v>1</v>
      </c>
      <c r="AK458" s="9"/>
      <c r="AL458" s="9"/>
      <c r="AM458" s="9"/>
      <c r="AN458" s="9">
        <v>1</v>
      </c>
      <c r="AO458" s="9"/>
      <c r="AP458" s="9"/>
      <c r="AQ458" s="12"/>
      <c r="AR458" s="12"/>
      <c r="AS458" s="12"/>
    </row>
    <row r="459" spans="1:45" ht="62.25" customHeight="1">
      <c r="A459" s="8" t="e">
        <f>VLOOKUP(H459,[1]検索データ!$A:$E,5,FALSE)</f>
        <v>#N/A</v>
      </c>
      <c r="B459" s="9">
        <v>250</v>
      </c>
      <c r="C459" s="9"/>
      <c r="D459" s="9">
        <v>457</v>
      </c>
      <c r="E459" s="9" t="s">
        <v>26</v>
      </c>
      <c r="F459" s="10" t="e">
        <f>VLOOKUP(H459,[1]検索データ!$A:$C,3,FALSE)</f>
        <v>#N/A</v>
      </c>
      <c r="G459" s="10" t="e">
        <f>VLOOKUP(H459,[1]検索データ!$A:$B,2,FALSE)</f>
        <v>#N/A</v>
      </c>
      <c r="H459" s="9"/>
      <c r="I459" s="9" t="str">
        <f t="shared" si="7"/>
        <v>7</v>
      </c>
      <c r="J459" s="11" t="s">
        <v>63</v>
      </c>
      <c r="K459" s="7" t="s">
        <v>1096</v>
      </c>
      <c r="L459" s="9"/>
      <c r="M459" s="9"/>
      <c r="N459" s="9"/>
      <c r="O459" s="9"/>
      <c r="P459" s="9"/>
      <c r="Q459" s="9">
        <v>1</v>
      </c>
      <c r="R459" s="9"/>
      <c r="S459" s="9"/>
      <c r="T459" s="9">
        <v>1</v>
      </c>
      <c r="U459" s="9"/>
      <c r="V459" s="9"/>
      <c r="W459" s="9"/>
      <c r="X459" s="9"/>
      <c r="Y459" s="9">
        <v>1</v>
      </c>
      <c r="Z459" s="9"/>
      <c r="AA459" s="9"/>
      <c r="AB459" s="9"/>
      <c r="AC459" s="9"/>
      <c r="AD459" s="9">
        <v>1</v>
      </c>
      <c r="AE459" s="9"/>
      <c r="AF459" s="9"/>
      <c r="AG459" s="9"/>
      <c r="AH459" s="9"/>
      <c r="AI459" s="9">
        <v>1</v>
      </c>
      <c r="AJ459" s="9"/>
      <c r="AK459" s="9"/>
      <c r="AL459" s="9"/>
      <c r="AM459" s="9"/>
      <c r="AN459" s="9"/>
      <c r="AO459" s="9"/>
      <c r="AP459" s="9">
        <v>1</v>
      </c>
      <c r="AQ459" s="12"/>
      <c r="AR459" s="12" t="s">
        <v>1097</v>
      </c>
      <c r="AS459" s="12" t="s">
        <v>1098</v>
      </c>
    </row>
    <row r="460" spans="1:45" ht="84" customHeight="1">
      <c r="A460" s="8" t="e">
        <f>VLOOKUP(H460,[1]検索データ!$A:$E,5,FALSE)</f>
        <v>#N/A</v>
      </c>
      <c r="B460" s="9">
        <v>256</v>
      </c>
      <c r="C460" s="9"/>
      <c r="D460" s="9">
        <v>458</v>
      </c>
      <c r="E460" s="9" t="s">
        <v>26</v>
      </c>
      <c r="F460" s="10" t="e">
        <f>VLOOKUP(H460,[1]検索データ!$A:$C,3,FALSE)</f>
        <v>#N/A</v>
      </c>
      <c r="G460" s="10" t="e">
        <f>VLOOKUP(H460,[1]検索データ!$A:$B,2,FALSE)</f>
        <v>#N/A</v>
      </c>
      <c r="H460" s="9"/>
      <c r="I460" s="9" t="str">
        <f t="shared" si="7"/>
        <v>7</v>
      </c>
      <c r="J460" s="11" t="s">
        <v>59</v>
      </c>
      <c r="K460" s="7"/>
      <c r="L460" s="9"/>
      <c r="M460" s="9"/>
      <c r="N460" s="9"/>
      <c r="O460" s="9">
        <v>1</v>
      </c>
      <c r="P460" s="9"/>
      <c r="Q460" s="9"/>
      <c r="R460" s="9"/>
      <c r="S460" s="9"/>
      <c r="T460" s="9"/>
      <c r="U460" s="9"/>
      <c r="V460" s="9">
        <v>1</v>
      </c>
      <c r="W460" s="9"/>
      <c r="X460" s="9"/>
      <c r="Y460" s="9">
        <v>1</v>
      </c>
      <c r="Z460" s="9"/>
      <c r="AA460" s="9"/>
      <c r="AB460" s="9"/>
      <c r="AC460" s="9">
        <v>1</v>
      </c>
      <c r="AD460" s="9"/>
      <c r="AE460" s="9"/>
      <c r="AF460" s="9"/>
      <c r="AG460" s="9"/>
      <c r="AH460" s="9">
        <v>1</v>
      </c>
      <c r="AI460" s="9"/>
      <c r="AJ460" s="9"/>
      <c r="AK460" s="9"/>
      <c r="AL460" s="9"/>
      <c r="AM460" s="9"/>
      <c r="AN460" s="9">
        <v>1</v>
      </c>
      <c r="AO460" s="9"/>
      <c r="AP460" s="9"/>
      <c r="AQ460" s="12"/>
      <c r="AR460" s="12" t="s">
        <v>1099</v>
      </c>
      <c r="AS460" s="12"/>
    </row>
    <row r="461" spans="1:45" ht="136.5" customHeight="1">
      <c r="A461" s="8" t="e">
        <f>VLOOKUP(H461,[1]検索データ!$A:$E,5,FALSE)</f>
        <v>#N/A</v>
      </c>
      <c r="B461" s="9">
        <v>275</v>
      </c>
      <c r="C461" s="9"/>
      <c r="D461" s="9">
        <v>459</v>
      </c>
      <c r="E461" s="9" t="s">
        <v>33</v>
      </c>
      <c r="F461" s="10" t="e">
        <f>VLOOKUP(H461,[1]検索データ!$A:$C,3,FALSE)</f>
        <v>#N/A</v>
      </c>
      <c r="G461" s="10" t="e">
        <f>VLOOKUP(H461,[1]検索データ!$A:$B,2,FALSE)</f>
        <v>#N/A</v>
      </c>
      <c r="H461" s="9"/>
      <c r="I461" s="9" t="str">
        <f t="shared" si="7"/>
        <v>6</v>
      </c>
      <c r="J461" s="11" t="s">
        <v>168</v>
      </c>
      <c r="K461" s="7" t="s">
        <v>44</v>
      </c>
      <c r="L461" s="9"/>
      <c r="M461" s="9"/>
      <c r="N461" s="9">
        <v>1</v>
      </c>
      <c r="O461" s="9"/>
      <c r="P461" s="9"/>
      <c r="Q461" s="9"/>
      <c r="R461" s="9"/>
      <c r="S461" s="9">
        <v>1</v>
      </c>
      <c r="T461" s="9"/>
      <c r="U461" s="9"/>
      <c r="V461" s="9"/>
      <c r="W461" s="9"/>
      <c r="X461" s="9"/>
      <c r="Y461" s="9"/>
      <c r="Z461" s="9"/>
      <c r="AA461" s="9">
        <v>1</v>
      </c>
      <c r="AB461" s="9"/>
      <c r="AC461" s="9"/>
      <c r="AD461" s="9"/>
      <c r="AE461" s="9">
        <v>1</v>
      </c>
      <c r="AF461" s="9"/>
      <c r="AG461" s="9"/>
      <c r="AH461" s="9"/>
      <c r="AI461" s="9"/>
      <c r="AJ461" s="9"/>
      <c r="AK461" s="9">
        <v>1</v>
      </c>
      <c r="AL461" s="9"/>
      <c r="AM461" s="9"/>
      <c r="AN461" s="9"/>
      <c r="AO461" s="9"/>
      <c r="AP461" s="9">
        <v>1</v>
      </c>
      <c r="AQ461" s="12" t="s">
        <v>1100</v>
      </c>
      <c r="AR461" s="12" t="s">
        <v>1101</v>
      </c>
      <c r="AS461" s="12"/>
    </row>
    <row r="462" spans="1:45" ht="58.5" customHeight="1">
      <c r="A462" s="8" t="e">
        <f>VLOOKUP(H462,[1]検索データ!$A:$E,5,FALSE)</f>
        <v>#N/A</v>
      </c>
      <c r="B462" s="9">
        <v>314</v>
      </c>
      <c r="C462" s="9"/>
      <c r="D462" s="9">
        <v>460</v>
      </c>
      <c r="E462" s="9"/>
      <c r="F462" s="10" t="e">
        <f>VLOOKUP(H462,[1]検索データ!$A:$C,3,FALSE)</f>
        <v>#N/A</v>
      </c>
      <c r="G462" s="10" t="e">
        <f>VLOOKUP(H462,[1]検索データ!$A:$B,2,FALSE)</f>
        <v>#N/A</v>
      </c>
      <c r="H462" s="9"/>
      <c r="I462" s="9" t="str">
        <f t="shared" si="7"/>
        <v/>
      </c>
      <c r="J462" s="9"/>
      <c r="K462" s="7"/>
      <c r="L462" s="9"/>
      <c r="M462" s="9"/>
      <c r="N462" s="9">
        <v>1</v>
      </c>
      <c r="O462" s="9"/>
      <c r="P462" s="9"/>
      <c r="Q462" s="9"/>
      <c r="R462" s="9"/>
      <c r="S462" s="9">
        <v>1</v>
      </c>
      <c r="T462" s="9"/>
      <c r="U462" s="9"/>
      <c r="V462" s="9"/>
      <c r="W462" s="9"/>
      <c r="X462" s="9"/>
      <c r="Y462" s="9">
        <v>1</v>
      </c>
      <c r="Z462" s="9"/>
      <c r="AA462" s="9"/>
      <c r="AB462" s="9">
        <v>1</v>
      </c>
      <c r="AC462" s="9"/>
      <c r="AD462" s="9"/>
      <c r="AE462" s="9"/>
      <c r="AF462" s="9"/>
      <c r="AG462" s="9"/>
      <c r="AH462" s="9"/>
      <c r="AI462" s="9">
        <v>1</v>
      </c>
      <c r="AJ462" s="9"/>
      <c r="AK462" s="9"/>
      <c r="AL462" s="9"/>
      <c r="AM462" s="9"/>
      <c r="AN462" s="9"/>
      <c r="AO462" s="9">
        <v>1</v>
      </c>
      <c r="AP462" s="9"/>
      <c r="AQ462" s="12"/>
      <c r="AR462" s="12"/>
      <c r="AS462" s="12" t="s">
        <v>1102</v>
      </c>
    </row>
    <row r="463" spans="1:45" ht="45" customHeight="1">
      <c r="A463" s="8" t="e">
        <f>VLOOKUP(H463,[1]検索データ!$A:$E,5,FALSE)</f>
        <v>#N/A</v>
      </c>
      <c r="B463" s="9">
        <v>329</v>
      </c>
      <c r="C463" s="9"/>
      <c r="D463" s="9">
        <v>461</v>
      </c>
      <c r="E463" s="9"/>
      <c r="F463" s="10" t="e">
        <f>VLOOKUP(H463,[1]検索データ!$A:$C,3,FALSE)</f>
        <v>#N/A</v>
      </c>
      <c r="G463" s="10" t="e">
        <f>VLOOKUP(H463,[1]検索データ!$A:$B,2,FALSE)</f>
        <v>#N/A</v>
      </c>
      <c r="H463" s="9"/>
      <c r="I463" s="9" t="str">
        <f t="shared" si="7"/>
        <v/>
      </c>
      <c r="J463" s="9"/>
      <c r="K463" s="7"/>
      <c r="L463" s="9"/>
      <c r="M463" s="9"/>
      <c r="N463" s="9"/>
      <c r="O463" s="9"/>
      <c r="P463" s="9">
        <v>1</v>
      </c>
      <c r="Q463" s="9"/>
      <c r="R463" s="9"/>
      <c r="S463" s="9"/>
      <c r="T463" s="9">
        <v>1</v>
      </c>
      <c r="U463" s="9"/>
      <c r="V463" s="9"/>
      <c r="W463" s="9"/>
      <c r="X463" s="9"/>
      <c r="Y463" s="9">
        <v>1</v>
      </c>
      <c r="Z463" s="9"/>
      <c r="AA463" s="9"/>
      <c r="AB463" s="9"/>
      <c r="AC463" s="9"/>
      <c r="AD463" s="9">
        <v>1</v>
      </c>
      <c r="AE463" s="9"/>
      <c r="AF463" s="9"/>
      <c r="AG463" s="9"/>
      <c r="AH463" s="9"/>
      <c r="AI463" s="9">
        <v>1</v>
      </c>
      <c r="AJ463" s="9"/>
      <c r="AK463" s="9"/>
      <c r="AL463" s="9"/>
      <c r="AM463" s="9"/>
      <c r="AN463" s="9">
        <v>1</v>
      </c>
      <c r="AO463" s="9"/>
      <c r="AP463" s="9"/>
      <c r="AQ463" s="12"/>
      <c r="AR463" s="12" t="s">
        <v>1103</v>
      </c>
      <c r="AS463" s="12"/>
    </row>
    <row r="464" spans="1:45" ht="90.75" customHeight="1">
      <c r="A464" s="8" t="e">
        <f>VLOOKUP(H464,[1]検索データ!$A:$E,5,FALSE)</f>
        <v>#N/A</v>
      </c>
      <c r="B464" s="9">
        <v>336</v>
      </c>
      <c r="C464" s="9"/>
      <c r="D464" s="9">
        <v>462</v>
      </c>
      <c r="E464" s="9" t="s">
        <v>33</v>
      </c>
      <c r="F464" s="10" t="e">
        <f>VLOOKUP(H464,[1]検索データ!$A:$C,3,FALSE)</f>
        <v>#N/A</v>
      </c>
      <c r="G464" s="10" t="e">
        <f>VLOOKUP(H464,[1]検索データ!$A:$B,2,FALSE)</f>
        <v>#N/A</v>
      </c>
      <c r="H464" s="9"/>
      <c r="I464" s="9" t="str">
        <f t="shared" si="7"/>
        <v>2</v>
      </c>
      <c r="J464" s="11" t="s">
        <v>1104</v>
      </c>
      <c r="K464" s="7" t="s">
        <v>40</v>
      </c>
      <c r="L464" s="9"/>
      <c r="M464" s="9"/>
      <c r="N464" s="9"/>
      <c r="O464" s="9"/>
      <c r="P464" s="9">
        <v>1</v>
      </c>
      <c r="Q464" s="9"/>
      <c r="R464" s="9"/>
      <c r="S464" s="9"/>
      <c r="T464" s="9"/>
      <c r="U464" s="9">
        <v>1</v>
      </c>
      <c r="V464" s="9"/>
      <c r="W464" s="9"/>
      <c r="X464" s="9"/>
      <c r="Y464" s="9">
        <v>1</v>
      </c>
      <c r="Z464" s="9"/>
      <c r="AA464" s="9"/>
      <c r="AB464" s="9"/>
      <c r="AC464" s="9"/>
      <c r="AD464" s="9">
        <v>1</v>
      </c>
      <c r="AE464" s="9"/>
      <c r="AF464" s="9"/>
      <c r="AG464" s="9"/>
      <c r="AH464" s="9"/>
      <c r="AI464" s="9">
        <v>1</v>
      </c>
      <c r="AJ464" s="9"/>
      <c r="AK464" s="9"/>
      <c r="AL464" s="9"/>
      <c r="AM464" s="9"/>
      <c r="AN464" s="9"/>
      <c r="AO464" s="9">
        <v>1</v>
      </c>
      <c r="AP464" s="9"/>
      <c r="AQ464" s="12"/>
      <c r="AR464" s="12" t="s">
        <v>1105</v>
      </c>
      <c r="AS464" s="12" t="s">
        <v>1106</v>
      </c>
    </row>
    <row r="465" spans="1:45" ht="28.5" customHeight="1">
      <c r="A465" s="8" t="e">
        <f>VLOOKUP(H465,[1]検索データ!$A:$E,5,FALSE)</f>
        <v>#N/A</v>
      </c>
      <c r="B465" s="9">
        <v>339</v>
      </c>
      <c r="C465" s="9"/>
      <c r="D465" s="9">
        <v>463</v>
      </c>
      <c r="E465" s="9"/>
      <c r="F465" s="10" t="e">
        <f>VLOOKUP(H465,[1]検索データ!$A:$C,3,FALSE)</f>
        <v>#N/A</v>
      </c>
      <c r="G465" s="10" t="e">
        <f>VLOOKUP(H465,[1]検索データ!$A:$B,2,FALSE)</f>
        <v>#N/A</v>
      </c>
      <c r="H465" s="9"/>
      <c r="I465" s="9" t="str">
        <f t="shared" si="7"/>
        <v/>
      </c>
      <c r="J465" s="9"/>
      <c r="K465" s="7"/>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12"/>
      <c r="AR465" s="12"/>
      <c r="AS465" s="12"/>
    </row>
    <row r="466" spans="1:45" ht="28.5" customHeight="1">
      <c r="A466" s="8" t="e">
        <f>VLOOKUP(H466,[1]検索データ!$A:$E,5,FALSE)</f>
        <v>#N/A</v>
      </c>
      <c r="B466" s="9">
        <v>340</v>
      </c>
      <c r="C466" s="9"/>
      <c r="D466" s="9">
        <v>464</v>
      </c>
      <c r="E466" s="9"/>
      <c r="F466" s="10" t="e">
        <f>VLOOKUP(H466,[1]検索データ!$A:$C,3,FALSE)</f>
        <v>#N/A</v>
      </c>
      <c r="G466" s="10" t="e">
        <f>VLOOKUP(H466,[1]検索データ!$A:$B,2,FALSE)</f>
        <v>#N/A</v>
      </c>
      <c r="H466" s="9"/>
      <c r="I466" s="9" t="str">
        <f t="shared" si="7"/>
        <v/>
      </c>
      <c r="J466" s="9"/>
      <c r="K466" s="7"/>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12"/>
      <c r="AR466" s="12"/>
      <c r="AS466" s="12"/>
    </row>
    <row r="467" spans="1:45" ht="28.5" customHeight="1">
      <c r="A467" s="8" t="e">
        <f>VLOOKUP(H467,[1]検索データ!$A:$E,5,FALSE)</f>
        <v>#N/A</v>
      </c>
      <c r="B467" s="9">
        <v>356</v>
      </c>
      <c r="C467" s="9"/>
      <c r="D467" s="9">
        <v>465</v>
      </c>
      <c r="E467" s="9"/>
      <c r="F467" s="10" t="e">
        <f>VLOOKUP(H467,[1]検索データ!$A:$C,3,FALSE)</f>
        <v>#N/A</v>
      </c>
      <c r="G467" s="10" t="e">
        <f>VLOOKUP(H467,[1]検索データ!$A:$B,2,FALSE)</f>
        <v>#N/A</v>
      </c>
      <c r="H467" s="9"/>
      <c r="I467" s="9" t="str">
        <f t="shared" si="7"/>
        <v/>
      </c>
      <c r="J467" s="9"/>
      <c r="K467" s="7"/>
      <c r="L467" s="9"/>
      <c r="M467" s="9"/>
      <c r="N467" s="9"/>
      <c r="O467" s="9"/>
      <c r="P467" s="9"/>
      <c r="Q467" s="9">
        <v>1</v>
      </c>
      <c r="R467" s="9"/>
      <c r="S467" s="9"/>
      <c r="T467" s="9"/>
      <c r="U467" s="9">
        <v>1</v>
      </c>
      <c r="V467" s="9"/>
      <c r="W467" s="9"/>
      <c r="X467" s="9"/>
      <c r="Y467" s="9"/>
      <c r="Z467" s="9"/>
      <c r="AA467" s="9">
        <v>1</v>
      </c>
      <c r="AB467" s="9"/>
      <c r="AC467" s="9"/>
      <c r="AD467" s="9">
        <v>1</v>
      </c>
      <c r="AE467" s="9"/>
      <c r="AF467" s="9"/>
      <c r="AG467" s="9"/>
      <c r="AH467" s="9"/>
      <c r="AI467" s="9">
        <v>1</v>
      </c>
      <c r="AJ467" s="9"/>
      <c r="AK467" s="9"/>
      <c r="AL467" s="9"/>
      <c r="AM467" s="9"/>
      <c r="AN467" s="9"/>
      <c r="AO467" s="9">
        <v>1</v>
      </c>
      <c r="AP467" s="9"/>
      <c r="AQ467" s="12"/>
      <c r="AR467" s="12"/>
      <c r="AS467" s="12"/>
    </row>
    <row r="468" spans="1:45" ht="28.5" customHeight="1">
      <c r="A468" s="8" t="e">
        <f>VLOOKUP(H468,[1]検索データ!$A:$E,5,FALSE)</f>
        <v>#N/A</v>
      </c>
      <c r="B468" s="9">
        <v>357</v>
      </c>
      <c r="C468" s="9"/>
      <c r="D468" s="9">
        <v>466</v>
      </c>
      <c r="E468" s="9"/>
      <c r="F468" s="10" t="e">
        <f>VLOOKUP(H468,[1]検索データ!$A:$C,3,FALSE)</f>
        <v>#N/A</v>
      </c>
      <c r="G468" s="10" t="e">
        <f>VLOOKUP(H468,[1]検索データ!$A:$B,2,FALSE)</f>
        <v>#N/A</v>
      </c>
      <c r="H468" s="9"/>
      <c r="I468" s="9" t="str">
        <f t="shared" si="7"/>
        <v/>
      </c>
      <c r="J468" s="9"/>
      <c r="K468" s="7"/>
      <c r="L468" s="9"/>
      <c r="M468" s="9"/>
      <c r="N468" s="9"/>
      <c r="O468" s="9"/>
      <c r="P468" s="9">
        <v>1</v>
      </c>
      <c r="Q468" s="9"/>
      <c r="R468" s="9"/>
      <c r="S468" s="9"/>
      <c r="T468" s="9">
        <v>1</v>
      </c>
      <c r="U468" s="9"/>
      <c r="V468" s="9"/>
      <c r="W468" s="9"/>
      <c r="X468" s="9"/>
      <c r="Y468" s="9"/>
      <c r="Z468" s="9"/>
      <c r="AA468" s="9">
        <v>1</v>
      </c>
      <c r="AB468" s="9"/>
      <c r="AC468" s="9"/>
      <c r="AD468" s="9">
        <v>1</v>
      </c>
      <c r="AE468" s="9"/>
      <c r="AF468" s="9"/>
      <c r="AG468" s="9"/>
      <c r="AH468" s="9"/>
      <c r="AI468" s="9"/>
      <c r="AJ468" s="9"/>
      <c r="AK468" s="9">
        <v>1</v>
      </c>
      <c r="AL468" s="9"/>
      <c r="AM468" s="9"/>
      <c r="AN468" s="9">
        <v>1</v>
      </c>
      <c r="AO468" s="9"/>
      <c r="AP468" s="9"/>
      <c r="AQ468" s="12"/>
      <c r="AR468" s="12"/>
      <c r="AS468" s="12"/>
    </row>
    <row r="469" spans="1:45" ht="28.5" customHeight="1">
      <c r="A469" s="8" t="e">
        <f>VLOOKUP(H469,[1]検索データ!$A:$E,5,FALSE)</f>
        <v>#N/A</v>
      </c>
      <c r="B469" s="9">
        <v>383</v>
      </c>
      <c r="C469" s="9"/>
      <c r="D469" s="9">
        <v>467</v>
      </c>
      <c r="E469" s="9"/>
      <c r="F469" s="10" t="e">
        <f>VLOOKUP(H469,[1]検索データ!$A:$C,3,FALSE)</f>
        <v>#N/A</v>
      </c>
      <c r="G469" s="10" t="e">
        <f>VLOOKUP(H469,[1]検索データ!$A:$B,2,FALSE)</f>
        <v>#N/A</v>
      </c>
      <c r="H469" s="9"/>
      <c r="I469" s="9" t="str">
        <f t="shared" si="7"/>
        <v/>
      </c>
      <c r="J469" s="9"/>
      <c r="K469" s="7"/>
      <c r="L469" s="9"/>
      <c r="M469" s="9"/>
      <c r="N469" s="9"/>
      <c r="O469" s="9">
        <v>1</v>
      </c>
      <c r="P469" s="9"/>
      <c r="Q469" s="9"/>
      <c r="R469" s="9"/>
      <c r="S469" s="9"/>
      <c r="T469" s="9"/>
      <c r="U469" s="9"/>
      <c r="V469" s="9">
        <v>1</v>
      </c>
      <c r="W469" s="9"/>
      <c r="X469" s="9"/>
      <c r="Y469" s="9">
        <v>1</v>
      </c>
      <c r="Z469" s="9"/>
      <c r="AA469" s="9"/>
      <c r="AB469" s="9"/>
      <c r="AC469" s="9"/>
      <c r="AD469" s="9">
        <v>1</v>
      </c>
      <c r="AE469" s="9"/>
      <c r="AF469" s="9"/>
      <c r="AG469" s="9"/>
      <c r="AH469" s="9"/>
      <c r="AI469" s="9">
        <v>1</v>
      </c>
      <c r="AJ469" s="9"/>
      <c r="AK469" s="9"/>
      <c r="AL469" s="9"/>
      <c r="AM469" s="9"/>
      <c r="AN469" s="9"/>
      <c r="AO469" s="9">
        <v>1</v>
      </c>
      <c r="AP469" s="9"/>
      <c r="AQ469" s="12"/>
      <c r="AR469" s="12"/>
      <c r="AS469" s="12"/>
    </row>
    <row r="470" spans="1:45" ht="80.25" customHeight="1">
      <c r="A470" s="8" t="e">
        <f>VLOOKUP(H470,[1]検索データ!$A:$E,5,FALSE)</f>
        <v>#N/A</v>
      </c>
      <c r="B470" s="9">
        <v>406</v>
      </c>
      <c r="C470" s="9"/>
      <c r="D470" s="9">
        <v>468</v>
      </c>
      <c r="E470" s="9"/>
      <c r="F470" s="10" t="e">
        <f>VLOOKUP(H470,[1]検索データ!$A:$C,3,FALSE)</f>
        <v>#N/A</v>
      </c>
      <c r="G470" s="10" t="e">
        <f>VLOOKUP(H470,[1]検索データ!$A:$B,2,FALSE)</f>
        <v>#N/A</v>
      </c>
      <c r="H470" s="9"/>
      <c r="I470" s="9" t="str">
        <f t="shared" si="7"/>
        <v/>
      </c>
      <c r="J470" s="9"/>
      <c r="K470" s="7"/>
      <c r="L470" s="9"/>
      <c r="M470" s="9"/>
      <c r="N470" s="9"/>
      <c r="O470" s="9"/>
      <c r="P470" s="9"/>
      <c r="Q470" s="9"/>
      <c r="R470" s="9"/>
      <c r="S470" s="9"/>
      <c r="T470" s="9"/>
      <c r="U470" s="9"/>
      <c r="V470" s="9">
        <v>1</v>
      </c>
      <c r="W470" s="9"/>
      <c r="X470" s="9"/>
      <c r="Y470" s="9"/>
      <c r="Z470" s="9"/>
      <c r="AA470" s="9">
        <v>1</v>
      </c>
      <c r="AB470" s="9"/>
      <c r="AC470" s="9"/>
      <c r="AD470" s="9">
        <v>1</v>
      </c>
      <c r="AE470" s="9"/>
      <c r="AF470" s="9"/>
      <c r="AG470" s="9"/>
      <c r="AH470" s="9"/>
      <c r="AI470" s="9">
        <v>1</v>
      </c>
      <c r="AJ470" s="9"/>
      <c r="AK470" s="9"/>
      <c r="AL470" s="9"/>
      <c r="AM470" s="9"/>
      <c r="AN470" s="9"/>
      <c r="AO470" s="9"/>
      <c r="AP470" s="9">
        <v>1</v>
      </c>
      <c r="AQ470" s="12" t="s">
        <v>1107</v>
      </c>
      <c r="AR470" s="12" t="s">
        <v>1108</v>
      </c>
      <c r="AS470" s="12"/>
    </row>
    <row r="471" spans="1:45" ht="53.25" customHeight="1">
      <c r="A471" s="8" t="e">
        <f>VLOOKUP(H471,[1]検索データ!$A:$E,5,FALSE)</f>
        <v>#N/A</v>
      </c>
      <c r="B471" s="9">
        <v>418</v>
      </c>
      <c r="C471" s="9"/>
      <c r="D471" s="9">
        <v>469</v>
      </c>
      <c r="E471" s="9" t="s">
        <v>33</v>
      </c>
      <c r="F471" s="10" t="e">
        <f>VLOOKUP(H471,[1]検索データ!$A:$C,3,FALSE)</f>
        <v>#N/A</v>
      </c>
      <c r="G471" s="10" t="e">
        <f>VLOOKUP(H471,[1]検索データ!$A:$B,2,FALSE)</f>
        <v>#N/A</v>
      </c>
      <c r="H471" s="9"/>
      <c r="I471" s="9" t="str">
        <f t="shared" si="7"/>
        <v>7</v>
      </c>
      <c r="J471" s="11" t="s">
        <v>63</v>
      </c>
      <c r="K471" s="7" t="s">
        <v>44</v>
      </c>
      <c r="L471" s="9"/>
      <c r="M471" s="9"/>
      <c r="N471" s="9">
        <v>1</v>
      </c>
      <c r="O471" s="9"/>
      <c r="P471" s="9"/>
      <c r="Q471" s="9"/>
      <c r="R471" s="9"/>
      <c r="S471" s="9"/>
      <c r="T471" s="9"/>
      <c r="U471" s="9">
        <v>1</v>
      </c>
      <c r="V471" s="9"/>
      <c r="W471" s="9"/>
      <c r="X471" s="9">
        <v>1</v>
      </c>
      <c r="Y471" s="9"/>
      <c r="Z471" s="9"/>
      <c r="AA471" s="9"/>
      <c r="AB471" s="9"/>
      <c r="AC471" s="9">
        <v>1</v>
      </c>
      <c r="AD471" s="9"/>
      <c r="AE471" s="9"/>
      <c r="AF471" s="9"/>
      <c r="AG471" s="9"/>
      <c r="AH471" s="9"/>
      <c r="AI471" s="9"/>
      <c r="AJ471" s="9"/>
      <c r="AK471" s="9">
        <v>1</v>
      </c>
      <c r="AL471" s="9"/>
      <c r="AM471" s="9"/>
      <c r="AN471" s="9"/>
      <c r="AO471" s="9">
        <v>1</v>
      </c>
      <c r="AP471" s="9"/>
      <c r="AQ471" s="12" t="s">
        <v>1109</v>
      </c>
      <c r="AR471" s="12"/>
      <c r="AS471" s="12"/>
    </row>
    <row r="472" spans="1:45" ht="61.5" customHeight="1">
      <c r="A472" s="8" t="e">
        <f>VLOOKUP(H472,[1]検索データ!$A:$E,5,FALSE)</f>
        <v>#N/A</v>
      </c>
      <c r="B472" s="9">
        <v>460</v>
      </c>
      <c r="C472" s="9"/>
      <c r="D472" s="9">
        <v>470</v>
      </c>
      <c r="E472" s="9"/>
      <c r="F472" s="10" t="e">
        <f>VLOOKUP(H472,[1]検索データ!$A:$C,3,FALSE)</f>
        <v>#N/A</v>
      </c>
      <c r="G472" s="10" t="e">
        <f>VLOOKUP(H472,[1]検索データ!$A:$B,2,FALSE)</f>
        <v>#N/A</v>
      </c>
      <c r="H472" s="9"/>
      <c r="I472" s="9" t="str">
        <f t="shared" si="7"/>
        <v/>
      </c>
      <c r="J472" s="9"/>
      <c r="K472" s="7"/>
      <c r="L472" s="25"/>
      <c r="M472" s="13"/>
      <c r="N472" s="13">
        <v>1</v>
      </c>
      <c r="O472" s="13"/>
      <c r="P472" s="13"/>
      <c r="Q472" s="13"/>
      <c r="R472" s="13"/>
      <c r="S472" s="13"/>
      <c r="T472" s="13"/>
      <c r="U472" s="13">
        <v>1</v>
      </c>
      <c r="V472" s="13"/>
      <c r="W472" s="13"/>
      <c r="X472" s="13"/>
      <c r="Y472" s="13">
        <v>1</v>
      </c>
      <c r="Z472" s="13"/>
      <c r="AA472" s="13"/>
      <c r="AB472" s="13"/>
      <c r="AC472" s="13"/>
      <c r="AD472" s="13">
        <v>1</v>
      </c>
      <c r="AE472" s="13"/>
      <c r="AF472" s="13"/>
      <c r="AG472" s="13"/>
      <c r="AH472" s="13"/>
      <c r="AI472" s="13">
        <v>1</v>
      </c>
      <c r="AJ472" s="13"/>
      <c r="AK472" s="13"/>
      <c r="AL472" s="13"/>
      <c r="AM472" s="13">
        <v>1</v>
      </c>
      <c r="AN472" s="13"/>
      <c r="AO472" s="13"/>
      <c r="AP472" s="9"/>
      <c r="AQ472" s="20"/>
      <c r="AR472" s="20" t="s">
        <v>1110</v>
      </c>
      <c r="AS472" s="20" t="s">
        <v>1111</v>
      </c>
    </row>
    <row r="473" spans="1:45" ht="19.5" customHeight="1">
      <c r="A473" s="8" t="e">
        <f>VLOOKUP(H473,[1]検索データ!$A:$E,5,FALSE)</f>
        <v>#N/A</v>
      </c>
      <c r="B473" s="9">
        <v>463</v>
      </c>
      <c r="C473" s="9"/>
      <c r="D473" s="9">
        <v>471</v>
      </c>
      <c r="E473" s="9"/>
      <c r="F473" s="10" t="e">
        <f>VLOOKUP(H473,[1]検索データ!$A:$C,3,FALSE)</f>
        <v>#N/A</v>
      </c>
      <c r="G473" s="10" t="e">
        <f>VLOOKUP(H473,[1]検索データ!$A:$B,2,FALSE)</f>
        <v>#N/A</v>
      </c>
      <c r="H473" s="9"/>
      <c r="I473" s="9" t="str">
        <f t="shared" si="7"/>
        <v/>
      </c>
      <c r="J473" s="9"/>
      <c r="K473" s="7"/>
      <c r="L473" s="25"/>
      <c r="M473" s="13"/>
      <c r="N473" s="13"/>
      <c r="O473" s="13"/>
      <c r="P473" s="13">
        <v>1</v>
      </c>
      <c r="Q473" s="13"/>
      <c r="R473" s="13"/>
      <c r="S473" s="13"/>
      <c r="T473" s="13">
        <v>1</v>
      </c>
      <c r="U473" s="13"/>
      <c r="V473" s="13"/>
      <c r="W473" s="13"/>
      <c r="X473" s="13"/>
      <c r="Y473" s="13"/>
      <c r="Z473" s="13">
        <v>1</v>
      </c>
      <c r="AA473" s="13"/>
      <c r="AB473" s="13"/>
      <c r="AC473" s="13"/>
      <c r="AD473" s="13"/>
      <c r="AE473" s="13">
        <v>1</v>
      </c>
      <c r="AF473" s="13"/>
      <c r="AG473" s="13"/>
      <c r="AH473" s="13"/>
      <c r="AI473" s="13">
        <v>1</v>
      </c>
      <c r="AJ473" s="13"/>
      <c r="AK473" s="13"/>
      <c r="AL473" s="13"/>
      <c r="AM473" s="13"/>
      <c r="AN473" s="13">
        <v>1</v>
      </c>
      <c r="AO473" s="13"/>
      <c r="AP473" s="9"/>
      <c r="AQ473" s="20"/>
      <c r="AR473" s="20"/>
      <c r="AS473" s="20"/>
    </row>
    <row r="474" spans="1:45" ht="41.25" customHeight="1">
      <c r="A474" s="8" t="e">
        <f>VLOOKUP(H474,[1]検索データ!$A:$E,5,FALSE)</f>
        <v>#N/A</v>
      </c>
      <c r="B474" s="26">
        <v>468</v>
      </c>
      <c r="D474" s="9">
        <v>472</v>
      </c>
      <c r="E474" s="9"/>
      <c r="F474" s="10" t="e">
        <f>VLOOKUP(H474,[1]検索データ!$A:$C,3,FALSE)</f>
        <v>#N/A</v>
      </c>
      <c r="G474" s="10" t="e">
        <f>VLOOKUP(H474,[1]検索データ!$A:$B,2,FALSE)</f>
        <v>#N/A</v>
      </c>
      <c r="H474" s="9"/>
      <c r="I474" s="9" t="str">
        <f t="shared" si="7"/>
        <v/>
      </c>
      <c r="J474" s="9"/>
      <c r="K474" s="7"/>
      <c r="L474" s="25"/>
      <c r="M474" s="13">
        <v>1</v>
      </c>
      <c r="N474" s="13"/>
      <c r="O474" s="13"/>
      <c r="P474" s="13"/>
      <c r="Q474" s="13"/>
      <c r="R474" s="13"/>
      <c r="S474" s="13"/>
      <c r="T474" s="13"/>
      <c r="U474" s="13"/>
      <c r="V474" s="13">
        <v>1</v>
      </c>
      <c r="W474" s="13"/>
      <c r="X474" s="13"/>
      <c r="Y474" s="13"/>
      <c r="Z474" s="13">
        <v>1</v>
      </c>
      <c r="AA474" s="13"/>
      <c r="AB474" s="13"/>
      <c r="AC474" s="13">
        <v>1</v>
      </c>
      <c r="AD474" s="13"/>
      <c r="AE474" s="13"/>
      <c r="AF474" s="13"/>
      <c r="AG474" s="13">
        <v>1</v>
      </c>
      <c r="AH474" s="13"/>
      <c r="AI474" s="13"/>
      <c r="AJ474" s="13"/>
      <c r="AK474" s="13"/>
      <c r="AL474" s="13"/>
      <c r="AM474" s="13">
        <v>1</v>
      </c>
      <c r="AN474" s="13"/>
      <c r="AO474" s="13"/>
      <c r="AP474" s="9"/>
      <c r="AQ474" s="20"/>
      <c r="AR474" s="20" t="s">
        <v>1112</v>
      </c>
      <c r="AS474" s="20"/>
    </row>
    <row r="475" spans="1:45">
      <c r="B475" s="26">
        <v>475</v>
      </c>
    </row>
    <row r="476" spans="1:45">
      <c r="B476" s="26">
        <v>476</v>
      </c>
    </row>
    <row r="477" spans="1:45">
      <c r="B477" s="26">
        <v>477</v>
      </c>
    </row>
    <row r="478" spans="1:45">
      <c r="B478" s="26">
        <v>478</v>
      </c>
    </row>
    <row r="479" spans="1:45">
      <c r="B479" s="26">
        <v>479</v>
      </c>
    </row>
    <row r="480" spans="1:45">
      <c r="B480" s="26">
        <v>480</v>
      </c>
    </row>
    <row r="481" spans="2:2">
      <c r="B481" s="26">
        <v>481</v>
      </c>
    </row>
    <row r="482" spans="2:2">
      <c r="B482" s="26">
        <v>482</v>
      </c>
    </row>
    <row r="483" spans="2:2">
      <c r="B483" s="26">
        <v>483</v>
      </c>
    </row>
    <row r="484" spans="2:2">
      <c r="B484" s="26">
        <v>484</v>
      </c>
    </row>
    <row r="485" spans="2:2">
      <c r="B485" s="26">
        <v>485</v>
      </c>
    </row>
    <row r="486" spans="2:2">
      <c r="B486" s="26">
        <v>486</v>
      </c>
    </row>
    <row r="487" spans="2:2">
      <c r="B487" s="26">
        <v>487</v>
      </c>
    </row>
    <row r="488" spans="2:2">
      <c r="B488" s="26">
        <v>488</v>
      </c>
    </row>
    <row r="489" spans="2:2">
      <c r="B489" s="26">
        <v>489</v>
      </c>
    </row>
    <row r="490" spans="2:2">
      <c r="B490" s="26">
        <v>490</v>
      </c>
    </row>
    <row r="491" spans="2:2">
      <c r="B491" s="26">
        <v>491</v>
      </c>
    </row>
    <row r="492" spans="2:2">
      <c r="B492" s="26">
        <v>492</v>
      </c>
    </row>
    <row r="493" spans="2:2">
      <c r="B493" s="26">
        <v>493</v>
      </c>
    </row>
    <row r="494" spans="2:2">
      <c r="B494" s="26">
        <v>494</v>
      </c>
    </row>
    <row r="495" spans="2:2">
      <c r="B495" s="26">
        <v>495</v>
      </c>
    </row>
    <row r="496" spans="2:2">
      <c r="B496" s="26">
        <v>496</v>
      </c>
    </row>
    <row r="497" spans="2:2">
      <c r="B497" s="26">
        <v>497</v>
      </c>
    </row>
    <row r="498" spans="2:2">
      <c r="B498" s="26">
        <v>498</v>
      </c>
    </row>
  </sheetData>
  <autoFilter ref="A1:AS498">
    <filterColumn colId="4" showButton="0"/>
    <filterColumn colId="10" showButton="0"/>
    <filterColumn colId="12" showButton="0"/>
    <filterColumn colId="13" showButton="0"/>
    <filterColumn colId="14" showButton="0"/>
    <filterColumn colId="15" showButton="0"/>
    <filterColumn colId="17" showButton="0"/>
    <filterColumn colId="18" showButton="0"/>
    <filterColumn colId="19" showButton="0"/>
    <filterColumn colId="20" showButton="0"/>
    <filterColumn colId="22" showButton="0"/>
    <filterColumn colId="23" showButton="0"/>
    <filterColumn colId="24" showButton="0"/>
    <filterColumn colId="25" showButton="0"/>
    <filterColumn colId="27" showButton="0"/>
    <filterColumn colId="28" showButton="0"/>
    <filterColumn colId="29" showButton="0"/>
    <filterColumn colId="30" showButton="0"/>
    <filterColumn colId="37" showButton="0"/>
    <filterColumn colId="38" showButton="0"/>
    <filterColumn colId="39" showButton="0"/>
    <filterColumn colId="40" showButton="0"/>
    <sortState ref="A4:AS500">
      <sortCondition ref="A1:A500"/>
    </sortState>
  </autoFilter>
  <mergeCells count="21">
    <mergeCell ref="AQ1:AQ2"/>
    <mergeCell ref="AR1:AR2"/>
    <mergeCell ref="AS1:AS2"/>
    <mergeCell ref="M1:Q1"/>
    <mergeCell ref="R1:V1"/>
    <mergeCell ref="W1:AA1"/>
    <mergeCell ref="AB1:AF1"/>
    <mergeCell ref="AG1:AK1"/>
    <mergeCell ref="AL1:AP1"/>
    <mergeCell ref="G1:G2"/>
    <mergeCell ref="H1:H2"/>
    <mergeCell ref="I1:I2"/>
    <mergeCell ref="J1:J2"/>
    <mergeCell ref="K1:K2"/>
    <mergeCell ref="L1:L2"/>
    <mergeCell ref="A1:A2"/>
    <mergeCell ref="B1:B2"/>
    <mergeCell ref="C1:C2"/>
    <mergeCell ref="D1:D2"/>
    <mergeCell ref="E1:E2"/>
    <mergeCell ref="F1:F2"/>
  </mergeCells>
  <phoneticPr fontId="1"/>
  <pageMargins left="0.78740157480314965" right="0.78740157480314965" top="0.98425196850393704" bottom="0.98425196850393704" header="0.51181102362204722" footer="0.51181102362204722"/>
  <pageSetup paperSize="8" scale="85" orientation="landscape" r:id="rId1"/>
  <headerFooter alignWithMargins="0">
    <oddHeader>&amp;C２０１２年　利用者アンケート　　返信データ</oddHeader>
    <oddFooter>&amp;C&amp;P/&amp;N</oddFooter>
  </headerFooter>
</worksheet>
</file>

<file path=xl/worksheets/sheet2.xml><?xml version="1.0" encoding="utf-8"?>
<worksheet xmlns="http://schemas.openxmlformats.org/spreadsheetml/2006/main" xmlns:r="http://schemas.openxmlformats.org/officeDocument/2006/relationships">
  <dimension ref="A1:J78"/>
  <sheetViews>
    <sheetView workbookViewId="0">
      <selection activeCell="L7" sqref="L7"/>
    </sheetView>
  </sheetViews>
  <sheetFormatPr defaultRowHeight="13.5"/>
  <cols>
    <col min="1" max="1" width="11.75" customWidth="1"/>
    <col min="3" max="3" width="10.25" bestFit="1" customWidth="1"/>
  </cols>
  <sheetData>
    <row r="1" spans="1:6" ht="30" customHeight="1">
      <c r="B1" s="64" t="s">
        <v>1174</v>
      </c>
      <c r="C1" s="64"/>
      <c r="D1" s="64"/>
      <c r="E1" s="64"/>
      <c r="F1" s="64"/>
    </row>
    <row r="2" spans="1:6" ht="21" customHeight="1">
      <c r="B2" s="70" t="s">
        <v>1173</v>
      </c>
      <c r="C2" s="70"/>
      <c r="D2" s="70"/>
      <c r="E2" s="70"/>
      <c r="F2" s="70"/>
    </row>
    <row r="3" spans="1:6" ht="27" customHeight="1">
      <c r="A3" s="9" t="s">
        <v>4</v>
      </c>
      <c r="B3" s="9" t="s">
        <v>1172</v>
      </c>
    </row>
    <row r="4" spans="1:6" ht="15" customHeight="1">
      <c r="A4" s="9" t="s">
        <v>1127</v>
      </c>
      <c r="B4" s="9">
        <f>COUNTIF('[1]データ '!$E$3:$E$497,"愛知")</f>
        <v>106</v>
      </c>
    </row>
    <row r="5" spans="1:6" ht="15" customHeight="1">
      <c r="A5" s="9" t="s">
        <v>208</v>
      </c>
      <c r="B5" s="9">
        <f>COUNTIF('[1]データ '!$E$3:$E$497,"静岡")</f>
        <v>100</v>
      </c>
    </row>
    <row r="6" spans="1:6" ht="15" customHeight="1">
      <c r="A6" s="9" t="s">
        <v>460</v>
      </c>
      <c r="B6" s="9">
        <f>COUNTIF('[1]データ '!$E$3:$E$497,"岐阜")</f>
        <v>90</v>
      </c>
    </row>
    <row r="7" spans="1:6" ht="15" customHeight="1">
      <c r="A7" s="9" t="s">
        <v>1117</v>
      </c>
      <c r="B7" s="9">
        <f>COUNTIF('[1]データ '!$E$3:$E$497,"三重")</f>
        <v>89</v>
      </c>
    </row>
    <row r="8" spans="1:6" ht="15" customHeight="1">
      <c r="A8" s="9" t="s">
        <v>1125</v>
      </c>
      <c r="B8" s="9">
        <f>COUNTIF('[1]データ '!$E$3:$E$497,"長野")</f>
        <v>46</v>
      </c>
    </row>
    <row r="9" spans="1:6" ht="15" customHeight="1">
      <c r="A9" s="9" t="s">
        <v>1119</v>
      </c>
      <c r="B9" s="9">
        <f>COUNTIF('[1]データ '!$E$3:$E$497,"滋賀")</f>
        <v>2</v>
      </c>
    </row>
    <row r="10" spans="1:6" ht="15" customHeight="1">
      <c r="A10" s="9" t="s">
        <v>1131</v>
      </c>
      <c r="B10" s="9">
        <f>COUNTIF('[1]データ '!$E$3:$E$497,"山梨")</f>
        <v>5</v>
      </c>
    </row>
    <row r="11" spans="1:6" ht="15" customHeight="1">
      <c r="A11" s="9" t="s">
        <v>1130</v>
      </c>
      <c r="B11" s="9">
        <f>COUNTIF('[1]データ '!$E$3:$E$497,"神奈川")</f>
        <v>7</v>
      </c>
    </row>
    <row r="12" spans="1:6" ht="15" customHeight="1">
      <c r="A12" s="9" t="s">
        <v>1171</v>
      </c>
      <c r="B12" s="9">
        <f>472-(B4+B5+B6+B7+B8+B9+B10+B11)</f>
        <v>27</v>
      </c>
    </row>
    <row r="13" spans="1:6" ht="15" customHeight="1">
      <c r="A13" s="9" t="s">
        <v>1157</v>
      </c>
      <c r="B13" s="9">
        <f>SUM(B4:B12)</f>
        <v>472</v>
      </c>
    </row>
    <row r="14" spans="1:6">
      <c r="A14" s="69"/>
      <c r="B14" s="69"/>
    </row>
    <row r="15" spans="1:6" ht="13.5" customHeight="1">
      <c r="A15" s="68"/>
      <c r="B15" s="68"/>
    </row>
    <row r="16" spans="1:6" ht="13.5" customHeight="1">
      <c r="A16" s="67"/>
      <c r="B16" s="67"/>
    </row>
    <row r="17" spans="1:10" ht="44.25" customHeight="1">
      <c r="A17" s="66" t="s">
        <v>1170</v>
      </c>
      <c r="B17" s="65" t="s">
        <v>1169</v>
      </c>
      <c r="C17" s="65"/>
      <c r="D17" s="64" t="s">
        <v>1168</v>
      </c>
      <c r="E17" s="64"/>
      <c r="F17" s="63"/>
    </row>
    <row r="18" spans="1:10" ht="18.75" customHeight="1">
      <c r="A18" s="60">
        <f>SUM(B19:C19)</f>
        <v>447</v>
      </c>
      <c r="B18" s="62" t="s">
        <v>1167</v>
      </c>
      <c r="C18" s="61" t="s">
        <v>1166</v>
      </c>
      <c r="D18" s="26" t="s">
        <v>1165</v>
      </c>
      <c r="E18" s="57">
        <f>COUNTIF('[1]データ '!$H$3:$H$499,1)</f>
        <v>9</v>
      </c>
    </row>
    <row r="19" spans="1:10" ht="18.75" customHeight="1">
      <c r="A19" s="60"/>
      <c r="B19" s="59">
        <f>COUNTIF('[1]データ '!$D$3:$D$499,"男")</f>
        <v>225</v>
      </c>
      <c r="C19" s="59">
        <f>COUNTIF('[1]データ '!$D$3:$D$499,"女")</f>
        <v>222</v>
      </c>
      <c r="D19" s="26" t="s">
        <v>1164</v>
      </c>
      <c r="E19" s="57">
        <f>COUNTIF('[1]データ '!$H$3:$H$499,2)</f>
        <v>18</v>
      </c>
    </row>
    <row r="20" spans="1:10" ht="18.75" customHeight="1">
      <c r="D20" s="26" t="s">
        <v>1163</v>
      </c>
      <c r="E20" s="57">
        <f>COUNTIF('[1]データ '!$H$3:$H$499,3)</f>
        <v>34</v>
      </c>
    </row>
    <row r="21" spans="1:10" ht="18.75" customHeight="1">
      <c r="D21" s="26" t="s">
        <v>1162</v>
      </c>
      <c r="E21" s="57">
        <f>COUNTIF('[1]データ '!$H$3:$H$499,4)</f>
        <v>47</v>
      </c>
    </row>
    <row r="22" spans="1:10" ht="18.75" customHeight="1">
      <c r="D22" s="26" t="s">
        <v>1161</v>
      </c>
      <c r="E22" s="57">
        <f>COUNTIF('[1]データ '!$H$3:$H$499,5)</f>
        <v>94</v>
      </c>
    </row>
    <row r="23" spans="1:10" ht="18.75" customHeight="1">
      <c r="D23" s="26" t="s">
        <v>1160</v>
      </c>
      <c r="E23" s="57">
        <f>COUNTIF('[1]データ '!$H$3:$H$499,6)</f>
        <v>117</v>
      </c>
    </row>
    <row r="24" spans="1:10" ht="18.75" customHeight="1">
      <c r="D24" s="26" t="s">
        <v>1159</v>
      </c>
      <c r="E24" s="57">
        <f>COUNTIF('[1]データ '!$H$3:$H$499,7)</f>
        <v>88</v>
      </c>
    </row>
    <row r="25" spans="1:10" ht="18.75" customHeight="1">
      <c r="D25" s="26" t="s">
        <v>1158</v>
      </c>
      <c r="E25" s="57">
        <f>COUNTIF('[1]データ '!$H$3:$H$499,8)</f>
        <v>20</v>
      </c>
    </row>
    <row r="26" spans="1:10" ht="18" customHeight="1">
      <c r="D26" s="58"/>
      <c r="E26" s="57"/>
    </row>
    <row r="27" spans="1:10" ht="18" customHeight="1">
      <c r="D27" s="26" t="s">
        <v>1157</v>
      </c>
      <c r="E27" s="57">
        <f>SUM(E19:E26)</f>
        <v>418</v>
      </c>
    </row>
    <row r="28" spans="1:10" ht="27" customHeight="1">
      <c r="A28" s="56"/>
      <c r="B28" s="56"/>
      <c r="C28" s="56"/>
      <c r="D28" s="56"/>
      <c r="E28" s="56"/>
      <c r="F28" s="56"/>
      <c r="G28" s="56"/>
      <c r="H28" s="56"/>
      <c r="I28" s="56"/>
      <c r="J28" s="56"/>
    </row>
    <row r="29" spans="1:10" ht="17.25" customHeight="1">
      <c r="A29" s="26"/>
      <c r="B29" s="56" t="s">
        <v>1156</v>
      </c>
      <c r="C29" s="56"/>
      <c r="D29" s="56"/>
      <c r="E29" s="56"/>
      <c r="F29" s="56"/>
      <c r="G29" s="26"/>
      <c r="H29" s="26"/>
      <c r="I29" s="26"/>
      <c r="J29" s="26"/>
    </row>
    <row r="30" spans="1:10" ht="13.5" customHeight="1"/>
    <row r="31" spans="1:10" ht="27.75" customHeight="1">
      <c r="A31" s="32" t="s">
        <v>1155</v>
      </c>
      <c r="B31" s="49"/>
      <c r="C31" s="49"/>
      <c r="D31" s="49"/>
      <c r="E31" s="49"/>
      <c r="F31" s="49"/>
      <c r="G31" s="49"/>
      <c r="H31" s="49"/>
      <c r="I31" s="49"/>
      <c r="J31" s="31"/>
    </row>
    <row r="32" spans="1:10" ht="27.75" customHeight="1">
      <c r="A32" s="9" t="s">
        <v>1154</v>
      </c>
      <c r="B32" s="32" t="s">
        <v>1153</v>
      </c>
      <c r="C32" s="49"/>
      <c r="D32" s="49"/>
      <c r="E32" s="49"/>
      <c r="F32" s="49"/>
      <c r="G32" s="49"/>
      <c r="H32" s="49"/>
      <c r="I32" s="31"/>
      <c r="J32" s="8"/>
    </row>
    <row r="33" spans="1:10" ht="18" customHeight="1">
      <c r="A33" s="55"/>
      <c r="B33" s="9" t="s">
        <v>1152</v>
      </c>
      <c r="C33" s="9" t="s">
        <v>1128</v>
      </c>
      <c r="D33" s="9" t="s">
        <v>1151</v>
      </c>
      <c r="E33" s="9" t="s">
        <v>1150</v>
      </c>
      <c r="F33" s="9" t="s">
        <v>1125</v>
      </c>
      <c r="G33" s="9" t="s">
        <v>1131</v>
      </c>
      <c r="H33" s="9" t="s">
        <v>1119</v>
      </c>
      <c r="I33" s="9" t="s">
        <v>1130</v>
      </c>
      <c r="J33" s="9" t="s">
        <v>1149</v>
      </c>
    </row>
    <row r="34" spans="1:10" ht="18" customHeight="1">
      <c r="A34" s="55" t="s">
        <v>1120</v>
      </c>
      <c r="B34" s="54">
        <f>$C$58</f>
        <v>13</v>
      </c>
      <c r="C34" s="54">
        <f>$C$57</f>
        <v>22</v>
      </c>
      <c r="D34" s="54">
        <f>$C$65</f>
        <v>5</v>
      </c>
      <c r="E34" s="53"/>
      <c r="F34" s="53"/>
      <c r="G34" s="52"/>
      <c r="H34" s="54">
        <f>$C$71</f>
        <v>1</v>
      </c>
      <c r="I34" s="52"/>
      <c r="J34" s="50">
        <f>SUM(B34:I34)</f>
        <v>41</v>
      </c>
    </row>
    <row r="35" spans="1:10" ht="18" customHeight="1">
      <c r="A35" s="55" t="s">
        <v>1148</v>
      </c>
      <c r="B35" s="54">
        <f>$C$60</f>
        <v>6</v>
      </c>
      <c r="C35" s="53"/>
      <c r="D35" s="54">
        <f>$C$66</f>
        <v>6</v>
      </c>
      <c r="E35" s="53"/>
      <c r="F35" s="54">
        <f>$C$64</f>
        <v>9</v>
      </c>
      <c r="G35" s="52"/>
      <c r="H35" s="52"/>
      <c r="I35" s="52"/>
      <c r="J35" s="50">
        <f>SUM(B35:I35)</f>
        <v>21</v>
      </c>
    </row>
    <row r="36" spans="1:10" ht="18" customHeight="1">
      <c r="A36" s="55" t="s">
        <v>1147</v>
      </c>
      <c r="B36" s="54">
        <f>$C$61</f>
        <v>4</v>
      </c>
      <c r="C36" s="53"/>
      <c r="D36" s="53"/>
      <c r="E36" s="54">
        <f>$C$72</f>
        <v>8</v>
      </c>
      <c r="F36" s="53"/>
      <c r="G36" s="52"/>
      <c r="H36" s="52"/>
      <c r="I36" s="52"/>
      <c r="J36" s="50">
        <f>SUM(B36:I36)</f>
        <v>12</v>
      </c>
    </row>
    <row r="37" spans="1:10" ht="18" customHeight="1">
      <c r="A37" s="55" t="s">
        <v>1146</v>
      </c>
      <c r="B37" s="53"/>
      <c r="C37" s="53"/>
      <c r="D37" s="53"/>
      <c r="E37" s="54">
        <f>$C$73</f>
        <v>6</v>
      </c>
      <c r="F37" s="53"/>
      <c r="G37" s="52"/>
      <c r="H37" s="52"/>
      <c r="I37" s="52"/>
      <c r="J37" s="50">
        <f>SUM(B37:I37)</f>
        <v>6</v>
      </c>
    </row>
    <row r="38" spans="1:10" ht="18" customHeight="1">
      <c r="A38" s="55" t="s">
        <v>1145</v>
      </c>
      <c r="B38" s="53"/>
      <c r="C38" s="54">
        <f>$C$55</f>
        <v>2</v>
      </c>
      <c r="D38" s="53"/>
      <c r="E38" s="53"/>
      <c r="F38" s="53"/>
      <c r="G38" s="52"/>
      <c r="H38" s="52"/>
      <c r="I38" s="13">
        <f>$C$53</f>
        <v>1</v>
      </c>
      <c r="J38" s="50">
        <f>SUM(B38:I38)</f>
        <v>3</v>
      </c>
    </row>
    <row r="39" spans="1:10" ht="18" customHeight="1">
      <c r="A39" s="55" t="s">
        <v>1132</v>
      </c>
      <c r="B39" s="53"/>
      <c r="C39" s="54">
        <f>$C$54</f>
        <v>2</v>
      </c>
      <c r="D39" s="53"/>
      <c r="E39" s="53"/>
      <c r="F39" s="53"/>
      <c r="G39" s="13">
        <f>$C$52</f>
        <v>3</v>
      </c>
      <c r="H39" s="52"/>
      <c r="I39" s="52"/>
      <c r="J39" s="50">
        <f>SUM(B39:I39)</f>
        <v>5</v>
      </c>
    </row>
    <row r="40" spans="1:10" ht="18" customHeight="1">
      <c r="A40" s="55" t="s">
        <v>1144</v>
      </c>
      <c r="B40" s="54">
        <f>$C$62</f>
        <v>3</v>
      </c>
      <c r="C40" s="54">
        <f>$C$56</f>
        <v>1</v>
      </c>
      <c r="D40" s="53"/>
      <c r="E40" s="53"/>
      <c r="F40" s="54">
        <f>$C$56</f>
        <v>1</v>
      </c>
      <c r="G40" s="52"/>
      <c r="H40" s="52"/>
      <c r="I40" s="52"/>
      <c r="J40" s="50">
        <f>SUM(B40:I40)</f>
        <v>5</v>
      </c>
    </row>
    <row r="41" spans="1:10" ht="18" customHeight="1">
      <c r="A41" s="55" t="s">
        <v>1143</v>
      </c>
      <c r="B41" s="54">
        <f>$C$59</f>
        <v>4</v>
      </c>
      <c r="C41" s="53"/>
      <c r="D41" s="53"/>
      <c r="E41" s="53"/>
      <c r="F41" s="53"/>
      <c r="G41" s="52"/>
      <c r="H41" s="52"/>
      <c r="I41" s="52"/>
      <c r="J41" s="50">
        <f>SUM(B41:I41)</f>
        <v>4</v>
      </c>
    </row>
    <row r="42" spans="1:10" ht="18" customHeight="1">
      <c r="A42" s="55" t="s">
        <v>1142</v>
      </c>
      <c r="B42" s="53"/>
      <c r="C42" s="53"/>
      <c r="D42" s="54">
        <f>$C$70</f>
        <v>1</v>
      </c>
      <c r="E42" s="53"/>
      <c r="F42" s="53"/>
      <c r="G42" s="52"/>
      <c r="H42" s="52"/>
      <c r="I42" s="52"/>
      <c r="J42" s="50">
        <f>SUM(B42:I42)</f>
        <v>1</v>
      </c>
    </row>
    <row r="43" spans="1:10" ht="18" customHeight="1">
      <c r="A43" s="55" t="s">
        <v>1141</v>
      </c>
      <c r="B43" s="53"/>
      <c r="C43" s="53"/>
      <c r="D43" s="54">
        <f>$C$67</f>
        <v>10</v>
      </c>
      <c r="E43" s="53"/>
      <c r="F43" s="53"/>
      <c r="G43" s="52"/>
      <c r="H43" s="52"/>
      <c r="I43" s="52"/>
      <c r="J43" s="50">
        <f>SUM(B43:I43)</f>
        <v>10</v>
      </c>
    </row>
    <row r="44" spans="1:10" ht="18" customHeight="1">
      <c r="A44" s="55" t="s">
        <v>1140</v>
      </c>
      <c r="B44" s="53"/>
      <c r="C44" s="53"/>
      <c r="D44" s="54">
        <f>$C$68</f>
        <v>2</v>
      </c>
      <c r="E44" s="53"/>
      <c r="F44" s="53"/>
      <c r="G44" s="52"/>
      <c r="H44" s="52"/>
      <c r="I44" s="52"/>
      <c r="J44" s="50">
        <f>SUM(B44:I44)</f>
        <v>2</v>
      </c>
    </row>
    <row r="45" spans="1:10" ht="18" customHeight="1">
      <c r="A45" s="55" t="s">
        <v>1139</v>
      </c>
      <c r="B45" s="53"/>
      <c r="C45" s="53"/>
      <c r="D45" s="53"/>
      <c r="E45" s="54">
        <f>$C$74</f>
        <v>2</v>
      </c>
      <c r="F45" s="53"/>
      <c r="G45" s="52"/>
      <c r="H45" s="52"/>
      <c r="I45" s="52"/>
      <c r="J45" s="50">
        <f>SUM(B45:I45)</f>
        <v>2</v>
      </c>
    </row>
    <row r="46" spans="1:10" ht="18" customHeight="1">
      <c r="A46" s="55" t="s">
        <v>1138</v>
      </c>
      <c r="B46" s="53"/>
      <c r="C46" s="53"/>
      <c r="D46" s="53"/>
      <c r="E46" s="54">
        <f>$C$75</f>
        <v>3</v>
      </c>
      <c r="F46" s="53"/>
      <c r="G46" s="52"/>
      <c r="H46" s="52"/>
      <c r="I46" s="52"/>
      <c r="J46" s="50">
        <f>SUM(B46:I46)</f>
        <v>3</v>
      </c>
    </row>
    <row r="47" spans="1:10" ht="18" customHeight="1">
      <c r="A47" s="55" t="s">
        <v>1122</v>
      </c>
      <c r="B47" s="53"/>
      <c r="C47" s="53"/>
      <c r="D47" s="54">
        <f>$C$69</f>
        <v>0</v>
      </c>
      <c r="E47" s="53"/>
      <c r="F47" s="53"/>
      <c r="G47" s="52"/>
      <c r="H47" s="52"/>
      <c r="I47" s="52"/>
      <c r="J47" s="50">
        <f>SUM(B47:I47)</f>
        <v>0</v>
      </c>
    </row>
    <row r="48" spans="1:10" ht="18" customHeight="1">
      <c r="A48" s="51" t="s">
        <v>1137</v>
      </c>
      <c r="B48" s="50">
        <f>SUM(B34:B46)</f>
        <v>30</v>
      </c>
      <c r="C48" s="50">
        <f>SUM(C34:C46)</f>
        <v>27</v>
      </c>
      <c r="D48" s="50">
        <f>SUM(D34:D47)</f>
        <v>24</v>
      </c>
      <c r="E48" s="50">
        <f>SUM(E34:E46)</f>
        <v>19</v>
      </c>
      <c r="F48" s="50">
        <f>SUM(F34:F46)</f>
        <v>10</v>
      </c>
      <c r="G48" s="50">
        <f>SUM(G34:G47)</f>
        <v>3</v>
      </c>
      <c r="H48" s="50">
        <f>SUM(H34:H47)</f>
        <v>1</v>
      </c>
      <c r="I48" s="50">
        <f>SUM(I34:I47)</f>
        <v>1</v>
      </c>
      <c r="J48" s="50">
        <f>SUM(J34:J47)</f>
        <v>115</v>
      </c>
    </row>
    <row r="50" spans="1:6" ht="39.75" customHeight="1">
      <c r="A50" s="32" t="s">
        <v>1136</v>
      </c>
      <c r="B50" s="49"/>
      <c r="C50" s="49"/>
      <c r="D50" s="31"/>
      <c r="E50" s="48"/>
      <c r="F50" s="47"/>
    </row>
    <row r="51" spans="1:6" ht="30" customHeight="1">
      <c r="A51" s="9" t="s">
        <v>1135</v>
      </c>
      <c r="B51" s="9" t="s">
        <v>1134</v>
      </c>
      <c r="C51" s="46" t="s">
        <v>1133</v>
      </c>
      <c r="D51" s="45"/>
    </row>
    <row r="52" spans="1:6" ht="19.5" customHeight="1">
      <c r="A52" s="8" t="s">
        <v>1132</v>
      </c>
      <c r="B52" s="44" t="s">
        <v>1131</v>
      </c>
      <c r="C52" s="43">
        <f>COUNTIF([1]駅!$E$12:$E$39,"&gt;=１")</f>
        <v>3</v>
      </c>
      <c r="D52" s="42"/>
    </row>
    <row r="53" spans="1:6" ht="19.5" customHeight="1">
      <c r="A53" s="8" t="s">
        <v>101</v>
      </c>
      <c r="B53" s="44" t="s">
        <v>1130</v>
      </c>
      <c r="C53" s="43">
        <f>COUNTIF([1]駅!$E$50:$E$57,"&gt;=1")</f>
        <v>1</v>
      </c>
      <c r="D53" s="42"/>
    </row>
    <row r="54" spans="1:6" ht="19.5" customHeight="1">
      <c r="A54" s="8" t="s">
        <v>1129</v>
      </c>
      <c r="B54" s="37" t="s">
        <v>1128</v>
      </c>
      <c r="C54" s="43">
        <f>COUNTIF([1]駅!$E$2:$E$11,"&gt;=1")</f>
        <v>2</v>
      </c>
      <c r="D54" s="42"/>
    </row>
    <row r="55" spans="1:6" ht="19.5" customHeight="1">
      <c r="A55" s="8" t="s">
        <v>101</v>
      </c>
      <c r="B55" s="35"/>
      <c r="C55" s="32">
        <f>COUNTIF([1]駅!$E$2:$E$11,"&gt;=１")</f>
        <v>2</v>
      </c>
      <c r="D55" s="31"/>
    </row>
    <row r="56" spans="1:6" ht="19.5" customHeight="1">
      <c r="A56" s="8" t="s">
        <v>1126</v>
      </c>
      <c r="B56" s="35"/>
      <c r="C56" s="32">
        <f>COUNTIF([1]駅!$E$328:$E$340,"&gt;=1")</f>
        <v>1</v>
      </c>
      <c r="D56" s="31"/>
    </row>
    <row r="57" spans="1:6" ht="19.5" customHeight="1">
      <c r="A57" s="8" t="s">
        <v>1120</v>
      </c>
      <c r="B57" s="33"/>
      <c r="C57" s="32">
        <f>COUNTIF([1]駅!$E$58:$E$96,"&gt;=１")</f>
        <v>22</v>
      </c>
      <c r="D57" s="31"/>
    </row>
    <row r="58" spans="1:6" ht="19.5" customHeight="1">
      <c r="A58" s="8" t="s">
        <v>1120</v>
      </c>
      <c r="B58" s="1" t="s">
        <v>1127</v>
      </c>
      <c r="C58" s="32">
        <f>COUNTIF([1]駅!E97:E126,"&gt;=１")</f>
        <v>13</v>
      </c>
      <c r="D58" s="31"/>
    </row>
    <row r="59" spans="1:6" ht="19.5" customHeight="1">
      <c r="A59" s="36" t="s">
        <v>538</v>
      </c>
      <c r="B59" s="1"/>
      <c r="C59" s="32">
        <f>COUNTIF([1]駅!$E$139:$E$145,"&gt;=１")</f>
        <v>4</v>
      </c>
      <c r="D59" s="31"/>
    </row>
    <row r="60" spans="1:6" ht="19.5" customHeight="1">
      <c r="A60" s="36" t="s">
        <v>1124</v>
      </c>
      <c r="B60" s="1"/>
      <c r="C60" s="32">
        <f>COUNTIF([1]駅!$E$146:$E$154,"&gt;=１")</f>
        <v>6</v>
      </c>
      <c r="D60" s="31"/>
    </row>
    <row r="61" spans="1:6" ht="19.5" customHeight="1">
      <c r="A61" s="36" t="s">
        <v>1118</v>
      </c>
      <c r="B61" s="1"/>
      <c r="C61" s="32">
        <f>COUNTIF([1]駅!$E$224:$E$228,"&gt;=１")</f>
        <v>4</v>
      </c>
      <c r="D61" s="31"/>
    </row>
    <row r="62" spans="1:6" ht="19.5" customHeight="1">
      <c r="A62" s="36" t="s">
        <v>1126</v>
      </c>
      <c r="B62" s="37"/>
      <c r="C62" s="32">
        <f>COUNTIF([1]駅!$E$303:$E$327,"&gt;=１")</f>
        <v>3</v>
      </c>
      <c r="D62" s="31"/>
    </row>
    <row r="63" spans="1:6" ht="19.5" customHeight="1">
      <c r="A63" s="38" t="s">
        <v>1126</v>
      </c>
      <c r="B63" s="37" t="s">
        <v>1125</v>
      </c>
      <c r="C63" s="32">
        <f>COUNTIF([1]駅!$E$341:$E$394,"&gt;=1")</f>
        <v>1</v>
      </c>
      <c r="D63" s="31"/>
    </row>
    <row r="64" spans="1:6" ht="19.5" customHeight="1">
      <c r="A64" s="38" t="s">
        <v>1124</v>
      </c>
      <c r="B64" s="33"/>
      <c r="C64" s="32">
        <f>COUNTIF([1]駅!$E$166:$E$183,"&gt;=1")</f>
        <v>9</v>
      </c>
      <c r="D64" s="31"/>
    </row>
    <row r="65" spans="1:4" ht="19.5" customHeight="1">
      <c r="A65" s="38" t="s">
        <v>1120</v>
      </c>
      <c r="B65" s="41" t="s">
        <v>460</v>
      </c>
      <c r="C65" s="32">
        <f>COUNTIF([1]駅!$E$127:$E$132,"&gt;=１")</f>
        <v>5</v>
      </c>
      <c r="D65" s="31"/>
    </row>
    <row r="66" spans="1:4" ht="19.5" customHeight="1">
      <c r="A66" s="38" t="s">
        <v>1124</v>
      </c>
      <c r="B66" s="40"/>
      <c r="C66" s="32">
        <f>COUNTIF([1]駅!$E$155:$E$165,"&gt;=１")</f>
        <v>6</v>
      </c>
      <c r="D66" s="31"/>
    </row>
    <row r="67" spans="1:4" ht="19.5" customHeight="1">
      <c r="A67" s="38" t="s">
        <v>750</v>
      </c>
      <c r="B67" s="40"/>
      <c r="C67" s="32">
        <f>COUNTIF([1]駅!$E$184:$E$217,"&gt;=１")</f>
        <v>10</v>
      </c>
      <c r="D67" s="31"/>
    </row>
    <row r="68" spans="1:4" ht="19.5" customHeight="1">
      <c r="A68" s="38" t="s">
        <v>1123</v>
      </c>
      <c r="B68" s="40"/>
      <c r="C68" s="32">
        <f>COUNTIF([1]駅!$E$218:$E$223,"&gt;=１")</f>
        <v>2</v>
      </c>
      <c r="D68" s="31"/>
    </row>
    <row r="69" spans="1:4" ht="19.5" customHeight="1">
      <c r="A69" s="38" t="s">
        <v>1122</v>
      </c>
      <c r="B69" s="40"/>
      <c r="C69" s="32">
        <f>COUNTIF([1]駅!$E$138,"&gt;=１")</f>
        <v>0</v>
      </c>
      <c r="D69" s="31"/>
    </row>
    <row r="70" spans="1:4" ht="19.5" customHeight="1">
      <c r="A70" s="38" t="s">
        <v>1121</v>
      </c>
      <c r="B70" s="39"/>
      <c r="C70" s="32">
        <f>COUNTIF([1]駅!$E$136:$E$137,"&gt;=１")</f>
        <v>1</v>
      </c>
      <c r="D70" s="31"/>
    </row>
    <row r="71" spans="1:4" ht="19.5" customHeight="1">
      <c r="A71" s="38" t="s">
        <v>1120</v>
      </c>
      <c r="B71" s="13" t="s">
        <v>1119</v>
      </c>
      <c r="C71" s="32">
        <f>COUNTIF([1]駅!$E$133:$E$135,"&gt;=１")</f>
        <v>1</v>
      </c>
      <c r="D71" s="31"/>
    </row>
    <row r="72" spans="1:4" ht="19.5" customHeight="1">
      <c r="A72" s="36" t="s">
        <v>1118</v>
      </c>
      <c r="B72" s="37" t="s">
        <v>1117</v>
      </c>
      <c r="C72" s="32">
        <f>COUNTIF([1]駅!$E$229:$E$240,"&gt;=１")</f>
        <v>8</v>
      </c>
      <c r="D72" s="31"/>
    </row>
    <row r="73" spans="1:4" ht="19.5" customHeight="1">
      <c r="A73" s="36" t="s">
        <v>1116</v>
      </c>
      <c r="B73" s="35"/>
      <c r="C73" s="32">
        <f>COUNTIF([1]駅!$E$241:$E$278,"&gt;=１")</f>
        <v>6</v>
      </c>
      <c r="D73" s="31"/>
    </row>
    <row r="74" spans="1:4" ht="19.5" customHeight="1">
      <c r="A74" s="34" t="s">
        <v>1115</v>
      </c>
      <c r="B74" s="35"/>
      <c r="C74" s="32">
        <f>COUNTIF([1]駅!$E$289:$E$302,"&gt;=１")</f>
        <v>2</v>
      </c>
      <c r="D74" s="31"/>
    </row>
    <row r="75" spans="1:4" ht="19.5" customHeight="1">
      <c r="A75" s="34" t="s">
        <v>1114</v>
      </c>
      <c r="B75" s="33"/>
      <c r="C75" s="32">
        <f>COUNTIF([1]駅!$E$279:$E$288,"&gt;=１")</f>
        <v>3</v>
      </c>
      <c r="D75" s="31"/>
    </row>
    <row r="76" spans="1:4" ht="26.25" customHeight="1">
      <c r="A76" s="32" t="s">
        <v>1113</v>
      </c>
      <c r="B76" s="31"/>
      <c r="C76" s="32">
        <f>SUM(C52:D75)</f>
        <v>115</v>
      </c>
      <c r="D76" s="31"/>
    </row>
    <row r="77" spans="1:4">
      <c r="A77" s="30"/>
      <c r="B77" s="30"/>
      <c r="C77" s="30"/>
      <c r="D77" s="30"/>
    </row>
    <row r="78" spans="1:4">
      <c r="A78" s="29"/>
      <c r="B78" s="29"/>
      <c r="C78" s="29"/>
      <c r="D78" s="29"/>
    </row>
  </sheetData>
  <mergeCells count="45">
    <mergeCell ref="A15:B15"/>
    <mergeCell ref="C62:D62"/>
    <mergeCell ref="C61:D61"/>
    <mergeCell ref="C60:D60"/>
    <mergeCell ref="B29:F29"/>
    <mergeCell ref="A31:J31"/>
    <mergeCell ref="B32:I32"/>
    <mergeCell ref="C59:D59"/>
    <mergeCell ref="C58:D58"/>
    <mergeCell ref="C52:D52"/>
    <mergeCell ref="C51:D51"/>
    <mergeCell ref="A50:D50"/>
    <mergeCell ref="B63:B64"/>
    <mergeCell ref="C67:D67"/>
    <mergeCell ref="B1:F1"/>
    <mergeCell ref="B2:F2"/>
    <mergeCell ref="A18:A19"/>
    <mergeCell ref="D17:E17"/>
    <mergeCell ref="B17:C17"/>
    <mergeCell ref="C53:D53"/>
    <mergeCell ref="B54:B57"/>
    <mergeCell ref="C54:D54"/>
    <mergeCell ref="C56:D56"/>
    <mergeCell ref="B58:B62"/>
    <mergeCell ref="C55:D55"/>
    <mergeCell ref="C74:D74"/>
    <mergeCell ref="C73:D73"/>
    <mergeCell ref="C72:D72"/>
    <mergeCell ref="C75:D75"/>
    <mergeCell ref="C69:D69"/>
    <mergeCell ref="A28:J28"/>
    <mergeCell ref="C57:D57"/>
    <mergeCell ref="B65:B70"/>
    <mergeCell ref="C63:D63"/>
    <mergeCell ref="C64:D64"/>
    <mergeCell ref="A78:D78"/>
    <mergeCell ref="C65:D65"/>
    <mergeCell ref="C66:D66"/>
    <mergeCell ref="C70:D70"/>
    <mergeCell ref="C71:D71"/>
    <mergeCell ref="C68:D68"/>
    <mergeCell ref="A77:D77"/>
    <mergeCell ref="A76:B76"/>
    <mergeCell ref="C76:D76"/>
    <mergeCell ref="B72:B75"/>
  </mergeCells>
  <phoneticPr fontId="1"/>
  <pageMargins left="0.78740157480314965" right="0.78740157480314965" top="0.98425196850393704" bottom="0.98425196850393704" header="0.51181102362204722" footer="0.51181102362204722"/>
  <pageSetup paperSize="9" scale="85" orientation="portrait" r:id="rId1"/>
  <headerFooter alignWithMargins="0">
    <oddHeader>&amp;C&amp;14２０１２年　利用者アンケート　集計表&amp;R&amp;D</oddHeader>
  </headerFooter>
  <drawing r:id="rId2"/>
</worksheet>
</file>

<file path=xl/worksheets/sheet3.xml><?xml version="1.0" encoding="utf-8"?>
<worksheet xmlns="http://schemas.openxmlformats.org/spreadsheetml/2006/main" xmlns:r="http://schemas.openxmlformats.org/officeDocument/2006/relationships">
  <dimension ref="A1:D31"/>
  <sheetViews>
    <sheetView zoomScale="58" zoomScaleNormal="58" workbookViewId="0">
      <selection activeCell="K25" sqref="K25"/>
    </sheetView>
  </sheetViews>
  <sheetFormatPr defaultRowHeight="13.5"/>
  <cols>
    <col min="1" max="1" width="3.875" customWidth="1"/>
    <col min="2" max="2" width="9.75" customWidth="1"/>
    <col min="3" max="3" width="13" customWidth="1"/>
    <col min="4" max="4" width="13.125" customWidth="1"/>
  </cols>
  <sheetData>
    <row r="1" spans="1:4" ht="40.5" customHeight="1">
      <c r="A1" s="71" t="s">
        <v>1175</v>
      </c>
      <c r="B1" s="72" t="s">
        <v>1176</v>
      </c>
      <c r="C1" s="9" t="s">
        <v>20</v>
      </c>
      <c r="D1" s="9">
        <f>COUNTIF('[1]データ '!$L$3:$L$499,1)</f>
        <v>52</v>
      </c>
    </row>
    <row r="2" spans="1:4" ht="40.5" customHeight="1">
      <c r="A2" s="71"/>
      <c r="B2" s="72"/>
      <c r="C2" s="9" t="s">
        <v>21</v>
      </c>
      <c r="D2" s="9">
        <f>COUNTIF('[1]データ '!$M$3:$M$499,1)</f>
        <v>63</v>
      </c>
    </row>
    <row r="3" spans="1:4" ht="40.5" customHeight="1">
      <c r="A3" s="71"/>
      <c r="B3" s="72"/>
      <c r="C3" s="9" t="s">
        <v>25</v>
      </c>
      <c r="D3" s="9">
        <f>COUNTIF('[1]データ '!$N$3:$N$499,1)</f>
        <v>62</v>
      </c>
    </row>
    <row r="4" spans="1:4" ht="40.5" customHeight="1">
      <c r="A4" s="71"/>
      <c r="B4" s="72"/>
      <c r="C4" s="9" t="s">
        <v>23</v>
      </c>
      <c r="D4" s="9">
        <f>COUNTIF('[1]データ '!$O$3:$O$499,1)</f>
        <v>132</v>
      </c>
    </row>
    <row r="5" spans="1:4" ht="40.5" customHeight="1">
      <c r="A5" s="71"/>
      <c r="B5" s="72"/>
      <c r="C5" s="9" t="s">
        <v>24</v>
      </c>
      <c r="D5" s="9">
        <f>COUNTIF('[1]データ '!$P$3:$P$499,1)</f>
        <v>141</v>
      </c>
    </row>
    <row r="6" spans="1:4" ht="40.5" customHeight="1">
      <c r="A6" s="71"/>
      <c r="B6" s="72" t="s">
        <v>12</v>
      </c>
      <c r="C6" s="9" t="s">
        <v>20</v>
      </c>
      <c r="D6" s="9">
        <f>COUNTIF('[1]データ '!$Q$3:$Q$499,1)</f>
        <v>43</v>
      </c>
    </row>
    <row r="7" spans="1:4" ht="40.5" customHeight="1">
      <c r="A7" s="71"/>
      <c r="B7" s="72"/>
      <c r="C7" s="9" t="s">
        <v>21</v>
      </c>
      <c r="D7" s="9">
        <f>COUNTIF('[1]データ '!$R$3:$R$499,1)</f>
        <v>83</v>
      </c>
    </row>
    <row r="8" spans="1:4" ht="40.5" customHeight="1">
      <c r="A8" s="71"/>
      <c r="B8" s="72"/>
      <c r="C8" s="9" t="s">
        <v>25</v>
      </c>
      <c r="D8" s="9">
        <f>COUNTIF('[1]データ '!$S$3:$S$499,1)</f>
        <v>144</v>
      </c>
    </row>
    <row r="9" spans="1:4" ht="40.5" customHeight="1">
      <c r="A9" s="71"/>
      <c r="B9" s="72"/>
      <c r="C9" s="9" t="s">
        <v>23</v>
      </c>
      <c r="D9" s="9">
        <f>COUNTIF('[1]データ '!$T$3:$T$499,1)</f>
        <v>97</v>
      </c>
    </row>
    <row r="10" spans="1:4" ht="40.5" customHeight="1">
      <c r="A10" s="71"/>
      <c r="B10" s="72"/>
      <c r="C10" s="9" t="s">
        <v>24</v>
      </c>
      <c r="D10" s="9">
        <f>COUNTIF('[1]データ '!$U$3:$U$499,1)</f>
        <v>87</v>
      </c>
    </row>
    <row r="11" spans="1:4" ht="40.5" customHeight="1">
      <c r="A11" s="71"/>
      <c r="B11" s="72" t="s">
        <v>1177</v>
      </c>
      <c r="C11" s="9" t="s">
        <v>20</v>
      </c>
      <c r="D11" s="9">
        <f>COUNTIF('[1]データ '!$V$3:$V$499,1)</f>
        <v>24</v>
      </c>
    </row>
    <row r="12" spans="1:4" ht="40.5" customHeight="1">
      <c r="A12" s="71"/>
      <c r="B12" s="72"/>
      <c r="C12" s="9" t="s">
        <v>21</v>
      </c>
      <c r="D12" s="9">
        <f>COUNTIF('[1]データ '!$W$3:$W$499,1)</f>
        <v>66</v>
      </c>
    </row>
    <row r="13" spans="1:4" ht="40.5" customHeight="1">
      <c r="A13" s="71"/>
      <c r="B13" s="72"/>
      <c r="C13" s="9" t="s">
        <v>25</v>
      </c>
      <c r="D13" s="9">
        <f>COUNTIF('[1]データ '!$X$3:$X$499,1)</f>
        <v>166</v>
      </c>
    </row>
    <row r="14" spans="1:4" ht="40.5" customHeight="1">
      <c r="A14" s="71"/>
      <c r="B14" s="72"/>
      <c r="C14" s="9" t="s">
        <v>23</v>
      </c>
      <c r="D14" s="9">
        <f>COUNTIF('[1]データ '!$Y$3:$Y$499,1)</f>
        <v>120</v>
      </c>
    </row>
    <row r="15" spans="1:4" ht="40.5" customHeight="1">
      <c r="A15" s="71"/>
      <c r="B15" s="72"/>
      <c r="C15" s="9" t="s">
        <v>24</v>
      </c>
      <c r="D15" s="9">
        <f>COUNTIF('[1]データ '!$Z$3:$Z$499,1)</f>
        <v>80</v>
      </c>
    </row>
    <row r="16" spans="1:4" ht="40.5" customHeight="1">
      <c r="A16" s="71"/>
      <c r="B16" s="72" t="s">
        <v>1178</v>
      </c>
      <c r="C16" s="9" t="s">
        <v>20</v>
      </c>
      <c r="D16" s="9">
        <f>COUNTIF('[1]データ '!$AA$3:$AA$499,1)</f>
        <v>31</v>
      </c>
    </row>
    <row r="17" spans="1:4" ht="40.5" customHeight="1">
      <c r="A17" s="71"/>
      <c r="B17" s="72"/>
      <c r="C17" s="9" t="s">
        <v>21</v>
      </c>
      <c r="D17" s="9">
        <f>COUNTIF('[1]データ '!$AB$3:$AB$499,1)</f>
        <v>66</v>
      </c>
    </row>
    <row r="18" spans="1:4" ht="40.5" customHeight="1">
      <c r="A18" s="71"/>
      <c r="B18" s="72"/>
      <c r="C18" s="9" t="s">
        <v>25</v>
      </c>
      <c r="D18" s="9">
        <f>COUNTIF('[1]データ '!$AC$3:$AC$499,1)</f>
        <v>129</v>
      </c>
    </row>
    <row r="19" spans="1:4" ht="40.5" customHeight="1">
      <c r="A19" s="71"/>
      <c r="B19" s="72"/>
      <c r="C19" s="9" t="s">
        <v>23</v>
      </c>
      <c r="D19" s="9">
        <f>COUNTIF('[1]データ '!$AD$3:$AD$499,1)</f>
        <v>117</v>
      </c>
    </row>
    <row r="20" spans="1:4" ht="40.5" customHeight="1">
      <c r="A20" s="71"/>
      <c r="B20" s="72"/>
      <c r="C20" s="9" t="s">
        <v>24</v>
      </c>
      <c r="D20" s="9">
        <f>COUNTIF('[1]データ '!$AE$3:$AE$499,1)</f>
        <v>107</v>
      </c>
    </row>
    <row r="21" spans="1:4" ht="40.5" customHeight="1">
      <c r="A21" s="71"/>
      <c r="B21" s="72" t="s">
        <v>1179</v>
      </c>
      <c r="C21" s="9" t="s">
        <v>20</v>
      </c>
      <c r="D21" s="9">
        <f>COUNTIF('[1]データ '!$AF$3:$AF$499,1)</f>
        <v>27</v>
      </c>
    </row>
    <row r="22" spans="1:4" ht="40.5" customHeight="1">
      <c r="A22" s="71"/>
      <c r="B22" s="72"/>
      <c r="C22" s="9" t="s">
        <v>21</v>
      </c>
      <c r="D22" s="9">
        <f>COUNTIF('[1]データ '!$AG$3:$AG$499,1)</f>
        <v>59</v>
      </c>
    </row>
    <row r="23" spans="1:4" ht="40.5" customHeight="1">
      <c r="A23" s="71"/>
      <c r="B23" s="72"/>
      <c r="C23" s="9" t="s">
        <v>25</v>
      </c>
      <c r="D23" s="9">
        <f>COUNTIF('[1]データ '!$AH$3:$AH$499,1)</f>
        <v>141</v>
      </c>
    </row>
    <row r="24" spans="1:4" ht="40.5" customHeight="1">
      <c r="A24" s="71"/>
      <c r="B24" s="72"/>
      <c r="C24" s="9" t="s">
        <v>23</v>
      </c>
      <c r="D24" s="9">
        <f>COUNTIF('[1]データ '!$AI$3:$AI$499,1)</f>
        <v>105</v>
      </c>
    </row>
    <row r="25" spans="1:4" ht="40.5" customHeight="1">
      <c r="A25" s="71"/>
      <c r="B25" s="72"/>
      <c r="C25" s="9" t="s">
        <v>24</v>
      </c>
      <c r="D25" s="9">
        <f>COUNTIF('[1]データ '!$AJ$3:$AJ$499,1)</f>
        <v>118</v>
      </c>
    </row>
    <row r="26" spans="1:4" ht="40.5" customHeight="1">
      <c r="A26" s="3"/>
      <c r="B26" s="72" t="s">
        <v>1180</v>
      </c>
      <c r="C26" s="9" t="s">
        <v>20</v>
      </c>
      <c r="D26" s="9">
        <f>COUNTIF('[1]データ '!$AK$3:$AK$499,1)</f>
        <v>27</v>
      </c>
    </row>
    <row r="27" spans="1:4" ht="40.5" customHeight="1">
      <c r="A27" s="3"/>
      <c r="B27" s="72"/>
      <c r="C27" s="9" t="s">
        <v>21</v>
      </c>
      <c r="D27" s="9">
        <f>COUNTIF('[1]データ '!$AL$3:$AL$499,1)</f>
        <v>60</v>
      </c>
    </row>
    <row r="28" spans="1:4" ht="40.5" customHeight="1">
      <c r="A28" s="3"/>
      <c r="B28" s="72"/>
      <c r="C28" s="9" t="s">
        <v>25</v>
      </c>
      <c r="D28" s="9">
        <f>COUNTIF('[1]データ '!$AM$3:$AM$499,1)</f>
        <v>139</v>
      </c>
    </row>
    <row r="29" spans="1:4" ht="40.5" customHeight="1">
      <c r="A29" s="3"/>
      <c r="B29" s="72"/>
      <c r="C29" s="9" t="s">
        <v>23</v>
      </c>
      <c r="D29" s="9">
        <f>COUNTIF('[1]データ '!$AN$3:$AN$499,1)</f>
        <v>111</v>
      </c>
    </row>
    <row r="30" spans="1:4" ht="40.5" customHeight="1">
      <c r="A30" s="3"/>
      <c r="B30" s="72"/>
      <c r="C30" s="9" t="s">
        <v>24</v>
      </c>
      <c r="D30" s="9">
        <f>COUNTIF('[1]データ '!$AO$3:$AO$499,1)</f>
        <v>108</v>
      </c>
    </row>
    <row r="31" spans="1:4" ht="40.5" customHeight="1">
      <c r="A31" s="73"/>
      <c r="B31" s="74"/>
      <c r="C31" s="75"/>
      <c r="D31" s="75"/>
    </row>
  </sheetData>
  <mergeCells count="8">
    <mergeCell ref="A26:A30"/>
    <mergeCell ref="B26:B30"/>
    <mergeCell ref="A1:A25"/>
    <mergeCell ref="B1:B5"/>
    <mergeCell ref="B6:B10"/>
    <mergeCell ref="B11:B15"/>
    <mergeCell ref="B16:B20"/>
    <mergeCell ref="B21:B25"/>
  </mergeCells>
  <phoneticPr fontId="1"/>
  <pageMargins left="0.70866141732283472" right="0.70866141732283472" top="0.74803149606299213" bottom="0.74803149606299213" header="0.31496062992125984" footer="0.31496062992125984"/>
  <pageSetup paperSize="8" orientation="landscape" r:id="rId1"/>
  <headerFooter>
    <oddHeader>&amp;C２０１２年　利用者アンケート　返答の分布</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印字用</vt:lpstr>
      <vt:lpstr>集計</vt:lpstr>
      <vt:lpstr>分析２</vt:lpstr>
      <vt:lpstr>集計!Print_Area</vt:lpstr>
      <vt:lpstr>分析２!Print_Area</vt:lpstr>
      <vt:lpstr>印字用!Print_Titles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執行部</dc:creator>
  <cp:lastModifiedBy>執行部</cp:lastModifiedBy>
  <dcterms:created xsi:type="dcterms:W3CDTF">2012-11-08T02:03:19Z</dcterms:created>
  <dcterms:modified xsi:type="dcterms:W3CDTF">2012-11-08T02:10:22Z</dcterms:modified>
</cp:coreProperties>
</file>